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8_{50C3CFB5-898D-4A3C-A7B5-E012CBF72EC2}" xr6:coauthVersionLast="47" xr6:coauthVersionMax="47" xr10:uidLastSave="{00000000-0000-0000-0000-000000000000}"/>
  <bookViews>
    <workbookView xWindow="1080" yWindow="2505" windowWidth="27660" windowHeight="12255" tabRatio="797" activeTab="6" xr2:uid="{00000000-000D-0000-FFFF-FFFF00000000}"/>
  </bookViews>
  <sheets>
    <sheet name="Sažetak " sheetId="12" r:id="rId1"/>
    <sheet name="P i R -Tablica 1." sheetId="1" r:id="rId2"/>
    <sheet name="P i R -Tablica 2." sheetId="3" r:id="rId3"/>
    <sheet name="R -Tablica 3." sheetId="4" r:id="rId4"/>
    <sheet name="Rač fin-Tablica 4." sheetId="2" r:id="rId5"/>
    <sheet name="Rač fin-Tablica 5." sheetId="8" r:id="rId6"/>
    <sheet name="Posebni dio-Tablica 6." sheetId="11" r:id="rId7"/>
  </sheets>
  <definedNames>
    <definedName name="_xlnm.Print_Titles" localSheetId="1">'P i R -Tablica 1.'!$9:$10</definedName>
    <definedName name="_xlnm.Print_Titles" localSheetId="2">'P i R -Tablica 2.'!$4:$5</definedName>
    <definedName name="_xlnm.Print_Titles" localSheetId="6">'Posebni dio-Tablica 6.'!$9:$9</definedName>
    <definedName name="_xlnm.Print_Titles" localSheetId="3">'R -Tablica 3.'!$3:$4</definedName>
    <definedName name="_xlnm.Print_Area" localSheetId="1">'P i R -Tablica 1.'!$A$1:$G$98</definedName>
    <definedName name="_xlnm.Print_Area" localSheetId="2">'P i R -Tablica 2.'!$A$1:$G$35</definedName>
    <definedName name="_xlnm.Print_Area" localSheetId="3">'R -Tablica 3.'!$A$1:$G$6</definedName>
    <definedName name="_xlnm.Print_Area" localSheetId="5">'Rač fin-Tablica 5.'!$A$1:$G$25</definedName>
    <definedName name="_xlnm.Print_Area" localSheetId="0">'Sažetak 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8" l="1"/>
  <c r="F21" i="8"/>
  <c r="G20" i="8"/>
  <c r="F20" i="8"/>
  <c r="G18" i="8"/>
  <c r="F18" i="8"/>
  <c r="G11" i="8"/>
  <c r="F11" i="8"/>
  <c r="G9" i="8"/>
  <c r="F9" i="8"/>
  <c r="G7" i="8"/>
  <c r="F7" i="8"/>
  <c r="G22" i="2"/>
  <c r="F22" i="2"/>
  <c r="G21" i="2"/>
  <c r="F21" i="2"/>
  <c r="G19" i="2"/>
  <c r="F19" i="2"/>
  <c r="G16" i="2"/>
  <c r="F16" i="2"/>
  <c r="G12" i="2"/>
  <c r="F12" i="2"/>
  <c r="G10" i="2"/>
  <c r="F10" i="2"/>
  <c r="C6" i="8" l="1"/>
  <c r="D6" i="8"/>
  <c r="E6" i="8"/>
  <c r="C8" i="8"/>
  <c r="D8" i="8"/>
  <c r="E8" i="8"/>
  <c r="C10" i="8"/>
  <c r="D10" i="8"/>
  <c r="E10" i="8"/>
  <c r="C17" i="8"/>
  <c r="D17" i="8"/>
  <c r="E17" i="8"/>
  <c r="C19" i="8"/>
  <c r="D19" i="8"/>
  <c r="E19" i="8"/>
  <c r="B19" i="8"/>
  <c r="B17" i="8"/>
  <c r="B23" i="8" s="1"/>
  <c r="B10" i="8"/>
  <c r="B8" i="8"/>
  <c r="B6" i="8"/>
  <c r="C18" i="2"/>
  <c r="D18" i="2"/>
  <c r="E18" i="2"/>
  <c r="C20" i="2"/>
  <c r="D20" i="2"/>
  <c r="E20" i="2"/>
  <c r="B20" i="2"/>
  <c r="B17" i="2" s="1"/>
  <c r="B24" i="2" s="1"/>
  <c r="B18" i="2"/>
  <c r="C9" i="2"/>
  <c r="D9" i="2"/>
  <c r="E9" i="2"/>
  <c r="C11" i="2"/>
  <c r="D11" i="2"/>
  <c r="E11" i="2"/>
  <c r="B11" i="2"/>
  <c r="B9" i="2"/>
  <c r="C22" i="12"/>
  <c r="D22" i="12"/>
  <c r="E22" i="12"/>
  <c r="C23" i="12"/>
  <c r="D23" i="12"/>
  <c r="E23" i="12"/>
  <c r="B23" i="12"/>
  <c r="G22" i="12" l="1"/>
  <c r="F23" i="12"/>
  <c r="G23" i="12"/>
  <c r="G19" i="8"/>
  <c r="F19" i="8"/>
  <c r="G17" i="8"/>
  <c r="F17" i="8"/>
  <c r="G10" i="8"/>
  <c r="F10" i="8"/>
  <c r="G8" i="8"/>
  <c r="F8" i="8"/>
  <c r="G6" i="8"/>
  <c r="F6" i="8"/>
  <c r="G20" i="2"/>
  <c r="F20" i="2"/>
  <c r="G18" i="2"/>
  <c r="F18" i="2"/>
  <c r="G11" i="2"/>
  <c r="F11" i="2"/>
  <c r="E8" i="2"/>
  <c r="G9" i="2"/>
  <c r="F9" i="2"/>
  <c r="D23" i="8"/>
  <c r="E13" i="8"/>
  <c r="C13" i="8"/>
  <c r="C8" i="2"/>
  <c r="C14" i="2" s="1"/>
  <c r="D8" i="2"/>
  <c r="D14" i="2" s="1"/>
  <c r="C23" i="8"/>
  <c r="E23" i="8"/>
  <c r="D13" i="8"/>
  <c r="B13" i="8"/>
  <c r="E17" i="2"/>
  <c r="C17" i="2"/>
  <c r="C24" i="2" s="1"/>
  <c r="D17" i="2"/>
  <c r="B8" i="2"/>
  <c r="B22" i="12" s="1"/>
  <c r="F22" i="12" s="1"/>
  <c r="E36" i="12"/>
  <c r="B27" i="12" l="1"/>
  <c r="G23" i="8"/>
  <c r="F23" i="8"/>
  <c r="G13" i="8"/>
  <c r="F13" i="8"/>
  <c r="E24" i="2"/>
  <c r="F17" i="2"/>
  <c r="G17" i="2"/>
  <c r="E14" i="2"/>
  <c r="G8" i="2"/>
  <c r="F8" i="2"/>
  <c r="B14" i="2"/>
  <c r="D24" i="2"/>
  <c r="D36" i="12"/>
  <c r="B36" i="12"/>
  <c r="C26" i="12"/>
  <c r="C27" i="12"/>
  <c r="C24" i="12"/>
  <c r="B24" i="12"/>
  <c r="G24" i="2" l="1"/>
  <c r="F24" i="2"/>
  <c r="G14" i="2"/>
  <c r="F14" i="2"/>
  <c r="B26" i="12"/>
  <c r="D27" i="12"/>
  <c r="C28" i="12"/>
  <c r="C38" i="12" s="1"/>
  <c r="D24" i="12"/>
  <c r="D26" i="12"/>
  <c r="E24" i="12"/>
  <c r="E27" i="12" l="1"/>
  <c r="F27" i="12" s="1"/>
  <c r="B28" i="12"/>
  <c r="B38" i="12" s="1"/>
  <c r="E26" i="12"/>
  <c r="F26" i="12" s="1"/>
  <c r="D28" i="12"/>
  <c r="D38" i="12" s="1"/>
  <c r="G27" i="12" l="1"/>
  <c r="E28" i="12"/>
  <c r="E38" i="12" s="1"/>
  <c r="G26" i="12"/>
</calcChain>
</file>

<file path=xl/sharedStrings.xml><?xml version="1.0" encoding="utf-8"?>
<sst xmlns="http://schemas.openxmlformats.org/spreadsheetml/2006/main" count="462" uniqueCount="187">
  <si>
    <t>A. RAČUN PRIHODA I RASHODA</t>
  </si>
  <si>
    <t>6 Prihodi poslovanja</t>
  </si>
  <si>
    <t>63 Pomoći iz inozemstva i od subjekata unutar općeg proračuna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</si>
  <si>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</si>
  <si>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</si>
  <si>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</si>
  <si>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</si>
  <si>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</si>
  <si>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</si>
  <si>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</si>
  <si>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</si>
  <si>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</si>
  <si>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</si>
  <si>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7 Prihodi od prodaje nefinancijske imovine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</si>
  <si>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</si>
  <si>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</si>
  <si>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</si>
  <si>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</si>
  <si>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</si>
  <si>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</si>
  <si>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</si>
  <si>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</si>
  <si>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</si>
  <si>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</si>
  <si>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</si>
  <si>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</si>
  <si>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</si>
  <si>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</si>
  <si>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</si>
  <si>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</si>
  <si>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</si>
  <si>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</si>
  <si>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</si>
  <si>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</si>
  <si>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</si>
  <si>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</si>
  <si>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</si>
  <si>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</si>
  <si>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</si>
  <si>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</si>
  <si>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</si>
  <si>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</si>
  <si>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</si>
  <si>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</si>
  <si>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</si>
  <si>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</si>
  <si>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</si>
  <si>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</si>
  <si>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</si>
  <si>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</si>
  <si>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</si>
  <si>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</si>
  <si>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</si>
  <si>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</si>
  <si>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</si>
  <si>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</si>
  <si>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</si>
  <si>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</si>
  <si>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Ostali rashodi</t>
  </si>
  <si>
    <t>381 Tekuće donacije</t>
  </si>
  <si>
    <t>4 Rashodi za nabavu nefinancijske imovine</t>
  </si>
  <si>
    <t>42 Rashodi za nabavu proizvedene dugotrajne imovine</t>
  </si>
  <si>
    <t>422 Postrojenja i oprema</t>
  </si>
  <si>
    <t>4227 Uređaji, strojevi i oprema za ostale namjene</t>
  </si>
  <si>
    <t>424 Knjige, umjetnička djela i ostale izložbene vrijednosti</t>
  </si>
  <si>
    <t>4241 Knjige</t>
  </si>
  <si>
    <t>45 Rashodi za dodatna ulaganja na nefinancijskoj imovini</t>
  </si>
  <si>
    <t>451 Dodatna ulaganja na građevinskim objektima</t>
  </si>
  <si>
    <t>4511 Dodatna ulaganja na građevinskim objektima</t>
  </si>
  <si>
    <t>SVEUKUPNO RASHODI</t>
  </si>
  <si>
    <t>B. RAČUN FINANCIRANJA</t>
  </si>
  <si>
    <t>8 Primici od financijske imovine i zaduživanja</t>
  </si>
  <si>
    <t>84 Primici od zaduživanja</t>
  </si>
  <si>
    <t>844 Primljeni krediti i zajmovi od kreditnih i ostalih financijskih institucija izvan javnog sektora</t>
  </si>
  <si>
    <t>SVEUKUPNO PRIMICI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</si>
  <si>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</si>
  <si>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</si>
  <si>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</si>
  <si>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</si>
  <si>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</si>
  <si>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6=5/2*100</t>
  </si>
  <si>
    <t>7=5/4*100</t>
  </si>
  <si>
    <t>Funk. klas: 09 Obrazovanje</t>
  </si>
  <si>
    <t>PRIMICI PO IZVORIMA FINANCIRANJA</t>
  </si>
  <si>
    <t>IZDACI PO IZVORIMA FINANCIRANJA</t>
  </si>
  <si>
    <t>I. OPĆI DIO</t>
  </si>
  <si>
    <t>NETO FINANCIRANJE</t>
  </si>
  <si>
    <t>UKUPAN DONOS MANJKA IZ PRETHODNIH GODINA*</t>
  </si>
  <si>
    <t>UKUPAN DONOS VIŠKA IZ PRETHODNIH GODINA*</t>
  </si>
  <si>
    <t>RASHODI I IZDACI</t>
  </si>
  <si>
    <t>RAZLIKA - višak/manjak</t>
  </si>
  <si>
    <t>II. POSEBNI DIO</t>
  </si>
  <si>
    <t xml:space="preserve">PRIHODI I PRIMICI </t>
  </si>
  <si>
    <t>D. SREDSTVA IZ PRETHODNIH GODINA</t>
  </si>
  <si>
    <t>Izvor: 11 Opći prihodi i primici</t>
  </si>
  <si>
    <t>Izvor: 81 Namjenski primici od zaduživanja</t>
  </si>
  <si>
    <t>Izvor: 43 Ostali prihodi za posebne namjene</t>
  </si>
  <si>
    <t>Izvor: 51 Pomoći EU</t>
  </si>
  <si>
    <t>Izvor: 52 Ostale pomoći</t>
  </si>
  <si>
    <t>Izvor: 44 Decentralizirana sredstva</t>
  </si>
  <si>
    <t>Izvor: 31 Vlastiti prihodi</t>
  </si>
  <si>
    <t>VIŠAK/MANJAK IZ PRETHODNIH GODINA ZA RASPOREDITI/POKRITI</t>
  </si>
  <si>
    <t>Izvor: 1 OPĆI PRIHODI I PRIMICI</t>
  </si>
  <si>
    <t>Izvor: 3 VLASTITI PRIHODI</t>
  </si>
  <si>
    <t>Izvor: 4 PRIHODI ZA POSEBNE NAMJENE</t>
  </si>
  <si>
    <t>Izvor: 5 POMOĆI</t>
  </si>
  <si>
    <t>Izvor: 8 NAMJENSKI PRIMICI OD ZADUŽIVANJA</t>
  </si>
  <si>
    <t>842 Primljeni krediti i zajmovi od kreditnih i ostalih financijskih institucija u javnom sektoru</t>
  </si>
  <si>
    <t>6631 Tekuće donacije</t>
  </si>
  <si>
    <t>Izvor: 61 Donacije</t>
  </si>
  <si>
    <t>Izvor: 6 DONACIJE</t>
  </si>
  <si>
    <t>8422 Primljeni krediti od kreditnih institucija u javnom sektoru</t>
  </si>
  <si>
    <t>8443 Primljeni krediti od tuzemnih kreditnih institucija izvan javnog sektora</t>
  </si>
  <si>
    <t>72 Prihodi od prodaje proizvedene dugotrajne imovine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</si>
  <si>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</si>
  <si>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</si>
  <si>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542 Otplata glavnice primljenih kredita i zajmova od kreditnih i ostalih financijskih institucija u javnom sektoru</t>
  </si>
  <si>
    <t>5422 Otplata glavnice primljenih kredita od kreditnih institucija u javnom sektoru</t>
  </si>
  <si>
    <t>VIŠAK PRIHODA NAD RASHODIMA za raspodjelu (preneseni)</t>
  </si>
  <si>
    <t>MANJAK PRIHODA NAD RASHODIMA za pokriće (preneseni)</t>
  </si>
  <si>
    <t>67 Prihodi iz nadležnog proračuna i od HZZO-a temeljem ugovornih obveza</t>
  </si>
  <si>
    <t>425 Višegodišnji nasadi i osnovno stado</t>
  </si>
  <si>
    <t>4251 Višegodišnji nasadi</t>
  </si>
  <si>
    <t>5445 Otplata glavnice primljenih zajmova od ostalih tuzemnih financijskih institucija izvan javnog sektora</t>
  </si>
  <si>
    <t>* Redak UKUPAN DONOS MANJKA/VIŠKA IZ PRETHODNIH GODINA služi kao informacija i ne uzima se u obzir kod uravnoteženja fin. plana, već se fin. plan uravnotežuje retkom VIŠAK/MANJAK IZ PRETHODNIH GODINA ZA RASPOREDITI/POKRITI</t>
  </si>
  <si>
    <t>C. FINANCIJSKI PLAN UKUPNO</t>
  </si>
  <si>
    <t>671 Prihodi iz nadležnog proračuna za financiranje redovne djelatnosti proračunskih korisnika</t>
  </si>
  <si>
    <t>6711 Prihodi iz nadležnog proračuna za financiranje rashoda poslovanja</t>
  </si>
  <si>
    <t>639 Prijenosi između proračunskih korisnika istog proračuna</t>
  </si>
  <si>
    <t>6391 Tekući prijenosi između proračunskih korisnika istog proračuna</t>
  </si>
  <si>
    <t>6393 Tekući prijenosi između proračunskih korisnika istog proračuna temeljem prijenosa EU sredstava</t>
  </si>
  <si>
    <t xml:space="preserve">              Rashodi i izdaci u Posebnom dijelu Financijskog plana iskazani po organizacijskoj i programskoj klasifikaciji, izvršeni su kako slijedi:</t>
  </si>
  <si>
    <t>Polja označena žutom bojom popunjavaju se ručno!</t>
  </si>
  <si>
    <t>Ako nema vrijednosti upisuje se 0,00</t>
  </si>
  <si>
    <t>(mogu se i izbrisati retci koji nemaju vrijednosti, ali tada treba provjeriti formule)</t>
  </si>
  <si>
    <t>Tablica 1. Izvještaj o prihodima i rashodima prema ekonomskoj klasifikaciji</t>
  </si>
  <si>
    <t>Tablica 2. Izvještaj o prihodima i rashodima prema izvorima financiranja</t>
  </si>
  <si>
    <t>Tablica 3. Izvještaj o rashodima prema funkcijskoj klasifikaciji</t>
  </si>
  <si>
    <t>Tablica 4. Izvještaj računa financiranja prema ekonomskoj klasifikaciji</t>
  </si>
  <si>
    <t>Tablica 6. Izvještaj po programskoj klasifikaciji</t>
  </si>
  <si>
    <t>SAŽETAK RAČUNA PRIHODA I RASHODA I RAČUNA FINANCIRANJA</t>
  </si>
  <si>
    <t>Tablica 5. Izvještaj računa financiranja prema izvorima financiranja</t>
  </si>
  <si>
    <t>PRIJEDLOG GODIŠNJEG IZVJEŠTAJA O IZVRŠENJU FINANCIJSKOG PLANA</t>
  </si>
  <si>
    <t>Oznaka</t>
  </si>
  <si>
    <t>Ostvarenje / Izvršenje 2024. (1)</t>
  </si>
  <si>
    <t>Izvorni plan 2025. (2)</t>
  </si>
  <si>
    <t>Tekući plan 2025. (3)</t>
  </si>
  <si>
    <t>Ostvarenje / Izvršenje 31.12.2025. (4)</t>
  </si>
  <si>
    <t>Indeks % (5=4/1)</t>
  </si>
  <si>
    <t>Indeks % (6=4/3)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</si>
  <si>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</si>
  <si>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</si>
  <si>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</si>
  <si>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6712 Prihodi iz nadležnog proračuna za financiranje rashoda za nabavu nefinancijske imovine</t>
  </si>
  <si>
    <t>3131 Doprinosi za mirovinsko osiguranje za staž s povećanim trajanjem</t>
  </si>
  <si>
    <t>3225 Sitni inventar i autogume</t>
  </si>
  <si>
    <t>3812 Tekuće donacije u naravi</t>
  </si>
  <si>
    <t>1 OPĆI PRIHODI I PRIMICI</t>
  </si>
  <si>
    <t>4 PRIHODI ZA POSEBNE NAMJENE</t>
  </si>
  <si>
    <t>Izvor: 7 PRIHODI OD PRODAJE ILI ZAMJENE NEFINANCIJSKE IMOVINE I NADOKNADE S OSNOVA OSIGURANJA</t>
  </si>
  <si>
    <t>Izvor: 71 Prihodi od prodaje ili zamjene nefinancijske imovine i naknade s naslova osiguranja</t>
  </si>
  <si>
    <t>Rebalans 2025. (1.)</t>
  </si>
  <si>
    <t>Tekući plan 2025. (2.)</t>
  </si>
  <si>
    <t>Izvršenje 2025. (3.)</t>
  </si>
  <si>
    <t>Indeks % (3./2.)</t>
  </si>
  <si>
    <t>SVEUKUPNO</t>
  </si>
  <si>
    <t>Razdjel: 015 UPRAVNI ODJEL ZA PROSVJETU, KULTURU I SPORT</t>
  </si>
  <si>
    <t>Glava: 01502 OSNOVNOŠKOLSKO OBRAZOVANJE</t>
  </si>
  <si>
    <t>14074 OŠ SRAČINEC</t>
  </si>
  <si>
    <t>Program: 1140 PROGRAMI EUROPSKIH POSLOVA</t>
  </si>
  <si>
    <t>K114030 OŠ Sračinec, PŠ Svibovec Podravski - NPOO</t>
  </si>
  <si>
    <t>T114017 Asistenti u nastavi</t>
  </si>
  <si>
    <t>T114066 Projekti Erasmus+</t>
  </si>
  <si>
    <t>Program: 1210 JAVNE POTREBE U OBRAZOVANJU IZNAD ZAKONSKOG STANDARDA</t>
  </si>
  <si>
    <t>A121016 Programi u školstvu iznad zakonskog standarda</t>
  </si>
  <si>
    <t>A121019 Prehrana učenika</t>
  </si>
  <si>
    <t>A121020 Cjelodnevni boravak učenika</t>
  </si>
  <si>
    <t>A121023 Građanski odgoj</t>
  </si>
  <si>
    <t>A121025 Opskrba školskih ustanova besplatnim higijenskim potrepštinama</t>
  </si>
  <si>
    <t>T121001 Školski medni dan</t>
  </si>
  <si>
    <t>Program: 1230 ZAKONSKI STANDARD JAVNIH USTANOVA OŠ</t>
  </si>
  <si>
    <t>A123001 Odgojnoobrazovno, administrativno i tehničko osoblje</t>
  </si>
  <si>
    <t>K123001 Izgradnja i održavanje školskih objekata</t>
  </si>
  <si>
    <t xml:space="preserve">Sažetak godišnjeg izvještaja o izvršenju Financijskog plana za 2025. godinu izgleda kako slijedi: </t>
  </si>
  <si>
    <t>OSNOVNA ŠKOLA SRAČINEC</t>
  </si>
  <si>
    <t>ZA 2025. GODINU</t>
  </si>
  <si>
    <t xml:space="preserve">Prihodi i rashodi te primici i izdaci ostvareni su, odnosno izvršeni u 2025. godini u Računu prihoda i rashoda i Računu financiranja, uz usporedbu prethodne godine, kako slijedi: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</si>
</sst>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3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b/>
      <sz val="15"/>
      <color rgb="FF0070C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0070C0"/>
      <name val="Times New Roman"/>
      <family val="1"/>
      <charset val="238"/>
    </font>
    <font>
      <b/>
      <sz val="12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sz val="9"/>
      <color rgb="FFFFFFFF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sz val="7.5"/>
      <color rgb="FF000000"/>
      <name val="Arial"/>
      <family val="2"/>
      <charset val="238"/>
    </font>
    <font>
      <b/>
      <sz val="7.5"/>
      <color rgb="FF000000"/>
      <name val="Microsoft Sans Serif"/>
      <family val="2"/>
      <charset val="238"/>
    </font>
    <font>
      <sz val="10"/>
      <color rgb="FF000000"/>
      <name val="Arial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D8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7CEFA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  <xf numFmtId="0" fontId="28" fillId="0" borderId="0"/>
    <xf numFmtId="0" fontId="29" fillId="0" borderId="0"/>
  </cellStyleXfs>
  <cellXfs count="150">
    <xf numFmtId="0" fontId="0" fillId="0" borderId="0" xfId="0"/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164" fontId="21" fillId="34" borderId="0" xfId="0" applyNumberFormat="1" applyFont="1" applyFill="1" applyAlignment="1">
      <alignment horizontal="right" wrapText="1" indent="1"/>
    </xf>
    <xf numFmtId="0" fontId="27" fillId="36" borderId="0" xfId="0" applyFont="1" applyFill="1" applyAlignment="1">
      <alignment horizontal="left" wrapText="1" indent="1"/>
    </xf>
    <xf numFmtId="0" fontId="18" fillId="0" borderId="0" xfId="0" applyFont="1" applyAlignment="1">
      <alignment horizontal="right"/>
    </xf>
    <xf numFmtId="0" fontId="20" fillId="0" borderId="0" xfId="0" applyFont="1" applyAlignment="1">
      <alignment horizontal="right" indent="1"/>
    </xf>
    <xf numFmtId="0" fontId="19" fillId="0" borderId="0" xfId="0" applyFont="1" applyAlignment="1">
      <alignment horizontal="right" indent="1"/>
    </xf>
    <xf numFmtId="4" fontId="24" fillId="34" borderId="0" xfId="0" applyNumberFormat="1" applyFont="1" applyFill="1" applyAlignment="1">
      <alignment horizontal="right" wrapText="1" indent="1"/>
    </xf>
    <xf numFmtId="164" fontId="24" fillId="34" borderId="0" xfId="0" applyNumberFormat="1" applyFont="1" applyFill="1" applyAlignment="1">
      <alignment horizontal="right" wrapText="1" indent="1"/>
    </xf>
    <xf numFmtId="164" fontId="24" fillId="34" borderId="0" xfId="0" applyNumberFormat="1" applyFont="1" applyFill="1" applyAlignment="1">
      <alignment horizontal="left" wrapText="1" indent="1"/>
    </xf>
    <xf numFmtId="4" fontId="24" fillId="34" borderId="0" xfId="0" applyNumberFormat="1" applyFont="1" applyFill="1" applyAlignment="1">
      <alignment wrapText="1"/>
    </xf>
    <xf numFmtId="0" fontId="31" fillId="0" borderId="0" xfId="0" applyFont="1"/>
    <xf numFmtId="0" fontId="34" fillId="35" borderId="0" xfId="0" applyFont="1" applyFill="1"/>
    <xf numFmtId="0" fontId="20" fillId="35" borderId="0" xfId="0" applyFont="1" applyFill="1"/>
    <xf numFmtId="0" fontId="20" fillId="35" borderId="0" xfId="0" applyFont="1" applyFill="1" applyAlignment="1">
      <alignment horizontal="center"/>
    </xf>
    <xf numFmtId="0" fontId="35" fillId="0" borderId="0" xfId="0" applyFont="1"/>
    <xf numFmtId="4" fontId="31" fillId="0" borderId="0" xfId="0" applyNumberFormat="1" applyFont="1"/>
    <xf numFmtId="0" fontId="30" fillId="35" borderId="0" xfId="0" applyFont="1" applyFill="1" applyAlignment="1">
      <alignment horizontal="left" vertical="center" wrapText="1" indent="1"/>
    </xf>
    <xf numFmtId="4" fontId="30" fillId="35" borderId="0" xfId="0" applyNumberFormat="1" applyFont="1" applyFill="1" applyAlignment="1">
      <alignment horizontal="right" vertical="center" wrapText="1"/>
    </xf>
    <xf numFmtId="0" fontId="37" fillId="35" borderId="0" xfId="0" applyFont="1" applyFill="1" applyAlignment="1">
      <alignment horizontal="left" vertical="center" wrapText="1" indent="1"/>
    </xf>
    <xf numFmtId="4" fontId="37" fillId="35" borderId="0" xfId="0" applyNumberFormat="1" applyFont="1" applyFill="1" applyAlignment="1">
      <alignment horizontal="right" vertical="center" wrapText="1"/>
    </xf>
    <xf numFmtId="4" fontId="38" fillId="35" borderId="0" xfId="0" applyNumberFormat="1" applyFont="1" applyFill="1" applyAlignment="1">
      <alignment horizontal="right" vertical="center" wrapText="1"/>
    </xf>
    <xf numFmtId="4" fontId="19" fillId="35" borderId="0" xfId="0" applyNumberFormat="1" applyFont="1" applyFill="1" applyAlignment="1">
      <alignment horizontal="right"/>
    </xf>
    <xf numFmtId="0" fontId="26" fillId="37" borderId="0" xfId="0" applyFont="1" applyFill="1" applyAlignment="1">
      <alignment horizontal="left" vertical="center" wrapText="1" indent="1"/>
    </xf>
    <xf numFmtId="0" fontId="32" fillId="0" borderId="0" xfId="0" applyFont="1"/>
    <xf numFmtId="0" fontId="0" fillId="35" borderId="0" xfId="0" applyFill="1"/>
    <xf numFmtId="164" fontId="0" fillId="35" borderId="0" xfId="0" applyNumberFormat="1" applyFill="1"/>
    <xf numFmtId="164" fontId="33" fillId="35" borderId="0" xfId="0" applyNumberFormat="1" applyFont="1" applyFill="1" applyAlignment="1">
      <alignment horizontal="center"/>
    </xf>
    <xf numFmtId="164" fontId="0" fillId="0" borderId="0" xfId="0" applyNumberFormat="1"/>
    <xf numFmtId="164" fontId="20" fillId="35" borderId="0" xfId="0" applyNumberFormat="1" applyFont="1" applyFill="1"/>
    <xf numFmtId="164" fontId="34" fillId="35" borderId="0" xfId="0" applyNumberFormat="1" applyFont="1" applyFill="1"/>
    <xf numFmtId="164" fontId="20" fillId="35" borderId="0" xfId="0" applyNumberFormat="1" applyFont="1" applyFill="1" applyAlignment="1">
      <alignment horizontal="center"/>
    </xf>
    <xf numFmtId="164" fontId="30" fillId="35" borderId="0" xfId="0" applyNumberFormat="1" applyFont="1" applyFill="1" applyAlignment="1">
      <alignment horizontal="right" vertical="center" wrapText="1"/>
    </xf>
    <xf numFmtId="164" fontId="37" fillId="35" borderId="0" xfId="0" applyNumberFormat="1" applyFont="1" applyFill="1" applyAlignment="1">
      <alignment horizontal="right" vertical="center" wrapText="1"/>
    </xf>
    <xf numFmtId="164" fontId="19" fillId="35" borderId="0" xfId="0" applyNumberFormat="1" applyFont="1" applyFill="1" applyAlignment="1">
      <alignment horizontal="right"/>
    </xf>
    <xf numFmtId="164" fontId="31" fillId="0" borderId="0" xfId="0" applyNumberFormat="1" applyFont="1"/>
    <xf numFmtId="164" fontId="27" fillId="36" borderId="0" xfId="0" applyNumberFormat="1" applyFont="1" applyFill="1" applyAlignment="1">
      <alignment horizontal="left" wrapText="1" indent="1"/>
    </xf>
    <xf numFmtId="164" fontId="19" fillId="0" borderId="0" xfId="0" applyNumberFormat="1" applyFont="1" applyAlignment="1">
      <alignment horizontal="left" inden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4" fontId="27" fillId="36" borderId="0" xfId="0" applyNumberFormat="1" applyFont="1" applyFill="1" applyAlignment="1">
      <alignment horizontal="right" wrapText="1" indent="1"/>
    </xf>
    <xf numFmtId="164" fontId="27" fillId="36" borderId="0" xfId="0" applyNumberFormat="1" applyFont="1" applyFill="1" applyAlignment="1">
      <alignment horizontal="right" wrapText="1" indent="1"/>
    </xf>
    <xf numFmtId="0" fontId="21" fillId="34" borderId="0" xfId="0" applyFont="1" applyFill="1" applyAlignment="1">
      <alignment horizontal="left" wrapText="1" indent="3"/>
    </xf>
    <xf numFmtId="0" fontId="24" fillId="34" borderId="0" xfId="0" applyFont="1" applyFill="1" applyAlignment="1">
      <alignment horizontal="left" wrapText="1" indent="3"/>
    </xf>
    <xf numFmtId="0" fontId="21" fillId="34" borderId="0" xfId="0" applyFont="1" applyFill="1" applyAlignment="1">
      <alignment horizontal="left" wrapText="1" indent="2"/>
    </xf>
    <xf numFmtId="0" fontId="24" fillId="34" borderId="0" xfId="0" applyFont="1" applyFill="1" applyAlignment="1">
      <alignment horizontal="left" wrapText="1" indent="2"/>
    </xf>
    <xf numFmtId="0" fontId="22" fillId="0" borderId="11" xfId="0" applyFont="1" applyBorder="1" applyAlignment="1">
      <alignment horizontal="center" vertical="center" wrapText="1"/>
    </xf>
    <xf numFmtId="0" fontId="36" fillId="35" borderId="0" xfId="0" applyFont="1" applyFill="1" applyAlignment="1">
      <alignment wrapText="1"/>
    </xf>
    <xf numFmtId="0" fontId="21" fillId="34" borderId="11" xfId="0" applyFont="1" applyFill="1" applyBorder="1" applyAlignment="1">
      <alignment horizontal="left" wrapText="1" indent="2"/>
    </xf>
    <xf numFmtId="4" fontId="21" fillId="34" borderId="0" xfId="0" applyNumberFormat="1" applyFont="1" applyFill="1" applyAlignment="1">
      <alignment wrapText="1"/>
    </xf>
    <xf numFmtId="4" fontId="21" fillId="34" borderId="11" xfId="0" applyNumberFormat="1" applyFont="1" applyFill="1" applyBorder="1" applyAlignment="1">
      <alignment wrapText="1"/>
    </xf>
    <xf numFmtId="164" fontId="25" fillId="0" borderId="0" xfId="0" applyNumberFormat="1" applyFont="1" applyAlignment="1">
      <alignment horizontal="left"/>
    </xf>
    <xf numFmtId="164" fontId="22" fillId="0" borderId="11" xfId="0" applyNumberFormat="1" applyFont="1" applyBorder="1" applyAlignment="1">
      <alignment horizontal="center" vertical="center" wrapText="1"/>
    </xf>
    <xf numFmtId="0" fontId="39" fillId="0" borderId="0" xfId="0" applyFont="1"/>
    <xf numFmtId="4" fontId="19" fillId="0" borderId="0" xfId="0" applyNumberFormat="1" applyFont="1" applyAlignment="1">
      <alignment horizontal="left" indent="1"/>
    </xf>
    <xf numFmtId="4" fontId="30" fillId="37" borderId="0" xfId="0" applyNumberFormat="1" applyFont="1" applyFill="1" applyAlignment="1">
      <alignment horizontal="right" vertical="center" wrapText="1"/>
    </xf>
    <xf numFmtId="164" fontId="30" fillId="37" borderId="0" xfId="0" applyNumberFormat="1" applyFont="1" applyFill="1" applyAlignment="1">
      <alignment horizontal="right" vertical="center" wrapText="1"/>
    </xf>
    <xf numFmtId="0" fontId="26" fillId="35" borderId="10" xfId="0" applyFont="1" applyFill="1" applyBorder="1" applyAlignment="1">
      <alignment horizontal="left" vertical="center" wrapText="1" indent="1"/>
    </xf>
    <xf numFmtId="4" fontId="26" fillId="35" borderId="10" xfId="0" applyNumberFormat="1" applyFont="1" applyFill="1" applyBorder="1" applyAlignment="1">
      <alignment horizontal="right" vertical="center" wrapText="1"/>
    </xf>
    <xf numFmtId="164" fontId="26" fillId="35" borderId="10" xfId="0" applyNumberFormat="1" applyFont="1" applyFill="1" applyBorder="1" applyAlignment="1">
      <alignment horizontal="right" vertical="center" wrapText="1"/>
    </xf>
    <xf numFmtId="0" fontId="19" fillId="37" borderId="0" xfId="0" applyFont="1" applyFill="1" applyAlignment="1">
      <alignment horizontal="right"/>
    </xf>
    <xf numFmtId="164" fontId="19" fillId="37" borderId="0" xfId="0" applyNumberFormat="1" applyFont="1" applyFill="1" applyAlignment="1">
      <alignment horizontal="right"/>
    </xf>
    <xf numFmtId="0" fontId="26" fillId="37" borderId="12" xfId="0" applyFont="1" applyFill="1" applyBorder="1" applyAlignment="1">
      <alignment horizontal="left" vertical="center" wrapText="1" indent="1"/>
    </xf>
    <xf numFmtId="4" fontId="38" fillId="37" borderId="12" xfId="0" applyNumberFormat="1" applyFont="1" applyFill="1" applyBorder="1" applyAlignment="1">
      <alignment horizontal="right" vertical="center" wrapText="1"/>
    </xf>
    <xf numFmtId="4" fontId="30" fillId="37" borderId="12" xfId="0" applyNumberFormat="1" applyFont="1" applyFill="1" applyBorder="1" applyAlignment="1">
      <alignment horizontal="right" vertical="center" wrapText="1"/>
    </xf>
    <xf numFmtId="164" fontId="30" fillId="37" borderId="12" xfId="0" applyNumberFormat="1" applyFont="1" applyFill="1" applyBorder="1" applyAlignment="1">
      <alignment horizontal="right" vertical="center" wrapText="1"/>
    </xf>
    <xf numFmtId="0" fontId="26" fillId="37" borderId="11" xfId="0" applyFont="1" applyFill="1" applyBorder="1" applyAlignment="1">
      <alignment horizontal="left" vertical="center" wrapText="1" indent="1"/>
    </xf>
    <xf numFmtId="4" fontId="25" fillId="37" borderId="11" xfId="0" applyNumberFormat="1" applyFont="1" applyFill="1" applyBorder="1"/>
    <xf numFmtId="164" fontId="25" fillId="37" borderId="11" xfId="0" applyNumberFormat="1" applyFont="1" applyFill="1" applyBorder="1"/>
    <xf numFmtId="4" fontId="25" fillId="0" borderId="0" xfId="0" applyNumberFormat="1" applyFont="1" applyAlignment="1">
      <alignment horizontal="left" indent="1"/>
    </xf>
    <xf numFmtId="0" fontId="40" fillId="0" borderId="0" xfId="0" applyFont="1"/>
    <xf numFmtId="0" fontId="19" fillId="35" borderId="0" xfId="0" applyFont="1" applyFill="1" applyAlignment="1">
      <alignment horizontal="left" indent="1"/>
    </xf>
    <xf numFmtId="164" fontId="21" fillId="34" borderId="11" xfId="0" applyNumberFormat="1" applyFont="1" applyFill="1" applyBorder="1" applyAlignment="1">
      <alignment horizontal="right" wrapText="1" indent="1"/>
    </xf>
    <xf numFmtId="164" fontId="41" fillId="36" borderId="0" xfId="0" applyNumberFormat="1" applyFont="1" applyFill="1" applyAlignment="1">
      <alignment horizontal="right" wrapText="1" indent="1"/>
    </xf>
    <xf numFmtId="164" fontId="19" fillId="36" borderId="0" xfId="0" applyNumberFormat="1" applyFont="1" applyFill="1" applyAlignment="1">
      <alignment horizontal="left" indent="1"/>
    </xf>
    <xf numFmtId="4" fontId="37" fillId="0" borderId="0" xfId="0" applyNumberFormat="1" applyFont="1" applyAlignment="1">
      <alignment horizontal="right" vertical="center" wrapText="1"/>
    </xf>
    <xf numFmtId="164" fontId="21" fillId="34" borderId="11" xfId="0" applyNumberFormat="1" applyFont="1" applyFill="1" applyBorder="1" applyAlignment="1">
      <alignment horizontal="right" wrapText="1"/>
    </xf>
    <xf numFmtId="0" fontId="33" fillId="35" borderId="0" xfId="0" applyFont="1" applyFill="1" applyAlignment="1">
      <alignment horizontal="center"/>
    </xf>
    <xf numFmtId="0" fontId="31" fillId="38" borderId="0" xfId="0" applyFont="1" applyFill="1"/>
    <xf numFmtId="0" fontId="19" fillId="38" borderId="0" xfId="0" applyFont="1" applyFill="1" applyAlignment="1">
      <alignment horizontal="left" indent="1"/>
    </xf>
    <xf numFmtId="0" fontId="44" fillId="0" borderId="0" xfId="0" applyFont="1"/>
    <xf numFmtId="4" fontId="30" fillId="35" borderId="0" xfId="0" applyNumberFormat="1" applyFont="1" applyFill="1" applyAlignment="1">
      <alignment vertical="center" wrapText="1"/>
    </xf>
    <xf numFmtId="4" fontId="19" fillId="0" borderId="0" xfId="0" applyNumberFormat="1" applyFont="1"/>
    <xf numFmtId="4" fontId="27" fillId="36" borderId="0" xfId="0" applyNumberFormat="1" applyFont="1" applyFill="1" applyAlignment="1">
      <alignment horizontal="right" wrapText="1"/>
    </xf>
    <xf numFmtId="4" fontId="21" fillId="34" borderId="0" xfId="0" applyNumberFormat="1" applyFont="1" applyFill="1" applyAlignment="1">
      <alignment horizontal="right" wrapText="1"/>
    </xf>
    <xf numFmtId="4" fontId="24" fillId="34" borderId="0" xfId="0" applyNumberFormat="1" applyFont="1" applyFill="1" applyAlignment="1">
      <alignment horizontal="right" wrapText="1"/>
    </xf>
    <xf numFmtId="4" fontId="21" fillId="34" borderId="11" xfId="0" applyNumberFormat="1" applyFont="1" applyFill="1" applyBorder="1" applyAlignment="1">
      <alignment horizontal="right" wrapText="1"/>
    </xf>
    <xf numFmtId="4" fontId="19" fillId="0" borderId="0" xfId="0" applyNumberFormat="1" applyFont="1" applyAlignment="1">
      <alignment horizontal="right"/>
    </xf>
    <xf numFmtId="164" fontId="27" fillId="36" borderId="0" xfId="0" applyNumberFormat="1" applyFont="1" applyFill="1" applyAlignment="1">
      <alignment horizontal="right" wrapText="1"/>
    </xf>
    <xf numFmtId="164" fontId="21" fillId="34" borderId="0" xfId="0" applyNumberFormat="1" applyFont="1" applyFill="1" applyAlignment="1">
      <alignment horizontal="right" wrapText="1"/>
    </xf>
    <xf numFmtId="164" fontId="24" fillId="34" borderId="0" xfId="0" applyNumberFormat="1" applyFont="1" applyFill="1" applyAlignment="1">
      <alignment horizontal="right" wrapText="1"/>
    </xf>
    <xf numFmtId="164" fontId="19" fillId="0" borderId="0" xfId="0" applyNumberFormat="1" applyFont="1" applyAlignment="1">
      <alignment horizontal="right"/>
    </xf>
    <xf numFmtId="164" fontId="25" fillId="0" borderId="0" xfId="0" applyNumberFormat="1" applyFont="1" applyAlignment="1">
      <alignment horizontal="right"/>
    </xf>
    <xf numFmtId="4" fontId="19" fillId="36" borderId="0" xfId="0" applyNumberFormat="1" applyFont="1" applyFill="1"/>
    <xf numFmtId="0" fontId="42" fillId="0" borderId="0" xfId="0" applyFont="1" applyAlignment="1">
      <alignment horizontal="left" indent="1"/>
    </xf>
    <xf numFmtId="0" fontId="20" fillId="35" borderId="0" xfId="0" applyFont="1" applyFill="1" applyAlignment="1">
      <alignment horizontal="left" vertical="center" wrapText="1"/>
    </xf>
    <xf numFmtId="0" fontId="46" fillId="35" borderId="0" xfId="0" applyFont="1" applyFill="1"/>
    <xf numFmtId="0" fontId="47" fillId="35" borderId="0" xfId="0" applyFont="1" applyFill="1" applyAlignment="1">
      <alignment horizontal="center"/>
    </xf>
    <xf numFmtId="164" fontId="47" fillId="35" borderId="0" xfId="0" applyNumberFormat="1" applyFont="1" applyFill="1" applyAlignment="1">
      <alignment horizontal="center"/>
    </xf>
    <xf numFmtId="0" fontId="47" fillId="0" borderId="0" xfId="0" applyFont="1"/>
    <xf numFmtId="0" fontId="45" fillId="35" borderId="0" xfId="0" applyFont="1" applyFill="1" applyAlignment="1">
      <alignment wrapText="1"/>
    </xf>
    <xf numFmtId="0" fontId="42" fillId="0" borderId="0" xfId="0" applyFont="1" applyAlignment="1">
      <alignment horizontal="right" indent="1"/>
    </xf>
    <xf numFmtId="0" fontId="48" fillId="0" borderId="13" xfId="0" applyFont="1" applyBorder="1" applyAlignment="1">
      <alignment horizontal="center" vertical="center" wrapText="1" indent="1"/>
    </xf>
    <xf numFmtId="0" fontId="49" fillId="39" borderId="14" xfId="0" applyFont="1" applyFill="1" applyBorder="1" applyAlignment="1">
      <alignment horizontal="left" wrapText="1" indent="1"/>
    </xf>
    <xf numFmtId="0" fontId="50" fillId="39" borderId="14" xfId="0" applyFont="1" applyFill="1" applyBorder="1" applyAlignment="1">
      <alignment horizontal="left" wrapText="1" indent="1"/>
    </xf>
    <xf numFmtId="0" fontId="51" fillId="33" borderId="14" xfId="0" applyFont="1" applyFill="1" applyBorder="1" applyAlignment="1">
      <alignment horizontal="left" wrapText="1" indent="1"/>
    </xf>
    <xf numFmtId="4" fontId="51" fillId="33" borderId="14" xfId="0" applyNumberFormat="1" applyFont="1" applyFill="1" applyBorder="1" applyAlignment="1">
      <alignment horizontal="right" wrapText="1" indent="1"/>
    </xf>
    <xf numFmtId="0" fontId="51" fillId="33" borderId="14" xfId="0" applyFont="1" applyFill="1" applyBorder="1" applyAlignment="1">
      <alignment horizontal="right" wrapText="1" indent="1"/>
    </xf>
    <xf numFmtId="0" fontId="52" fillId="33" borderId="14" xfId="0" applyFont="1" applyFill="1" applyBorder="1" applyAlignment="1">
      <alignment horizontal="right" wrapText="1" indent="1"/>
    </xf>
    <xf numFmtId="0" fontId="51" fillId="34" borderId="14" xfId="0" applyFont="1" applyFill="1" applyBorder="1" applyAlignment="1">
      <alignment horizontal="left" wrapText="1" indent="2"/>
    </xf>
    <xf numFmtId="4" fontId="51" fillId="34" borderId="14" xfId="0" applyNumberFormat="1" applyFont="1" applyFill="1" applyBorder="1" applyAlignment="1">
      <alignment horizontal="right" wrapText="1" indent="1"/>
    </xf>
    <xf numFmtId="0" fontId="51" fillId="34" borderId="14" xfId="0" applyFont="1" applyFill="1" applyBorder="1" applyAlignment="1">
      <alignment horizontal="right" wrapText="1" indent="1"/>
    </xf>
    <xf numFmtId="0" fontId="52" fillId="34" borderId="14" xfId="0" applyFont="1" applyFill="1" applyBorder="1" applyAlignment="1">
      <alignment horizontal="right" wrapText="1" indent="1"/>
    </xf>
    <xf numFmtId="0" fontId="51" fillId="34" borderId="14" xfId="0" applyFont="1" applyFill="1" applyBorder="1" applyAlignment="1">
      <alignment horizontal="left" wrapText="1" indent="3"/>
    </xf>
    <xf numFmtId="0" fontId="53" fillId="34" borderId="14" xfId="0" applyFont="1" applyFill="1" applyBorder="1" applyAlignment="1">
      <alignment horizontal="left" wrapText="1" indent="3"/>
    </xf>
    <xf numFmtId="4" fontId="53" fillId="34" borderId="14" xfId="0" applyNumberFormat="1" applyFont="1" applyFill="1" applyBorder="1" applyAlignment="1">
      <alignment horizontal="right" wrapText="1" indent="1"/>
    </xf>
    <xf numFmtId="0" fontId="53" fillId="34" borderId="14" xfId="0" applyFont="1" applyFill="1" applyBorder="1" applyAlignment="1">
      <alignment horizontal="left" wrapText="1" indent="1"/>
    </xf>
    <xf numFmtId="0" fontId="53" fillId="34" borderId="14" xfId="0" applyFont="1" applyFill="1" applyBorder="1" applyAlignment="1">
      <alignment horizontal="right" wrapText="1" indent="1"/>
    </xf>
    <xf numFmtId="0" fontId="52" fillId="34" borderId="14" xfId="0" applyFont="1" applyFill="1" applyBorder="1" applyAlignment="1">
      <alignment horizontal="left" wrapText="1" indent="1"/>
    </xf>
    <xf numFmtId="0" fontId="54" fillId="34" borderId="14" xfId="0" applyFont="1" applyFill="1" applyBorder="1" applyAlignment="1">
      <alignment horizontal="left" wrapText="1" indent="2"/>
    </xf>
    <xf numFmtId="4" fontId="54" fillId="34" borderId="14" xfId="0" applyNumberFormat="1" applyFont="1" applyFill="1" applyBorder="1" applyAlignment="1">
      <alignment horizontal="right" wrapText="1" indent="1"/>
    </xf>
    <xf numFmtId="0" fontId="54" fillId="34" borderId="14" xfId="0" applyFont="1" applyFill="1" applyBorder="1" applyAlignment="1">
      <alignment horizontal="right" wrapText="1" indent="1"/>
    </xf>
    <xf numFmtId="0" fontId="55" fillId="34" borderId="14" xfId="0" applyFont="1" applyFill="1" applyBorder="1" applyAlignment="1">
      <alignment horizontal="left" wrapText="1" indent="1"/>
    </xf>
    <xf numFmtId="4" fontId="55" fillId="34" borderId="14" xfId="0" applyNumberFormat="1" applyFont="1" applyFill="1" applyBorder="1" applyAlignment="1">
      <alignment horizontal="right" wrapText="1" indent="1"/>
    </xf>
    <xf numFmtId="0" fontId="55" fillId="34" borderId="14" xfId="0" applyFont="1" applyFill="1" applyBorder="1" applyAlignment="1">
      <alignment horizontal="right" wrapText="1" indent="1"/>
    </xf>
    <xf numFmtId="0" fontId="55" fillId="34" borderId="14" xfId="0" applyFont="1" applyFill="1" applyBorder="1" applyAlignment="1">
      <alignment horizontal="left" wrapText="1" indent="3"/>
    </xf>
    <xf numFmtId="0" fontId="54" fillId="34" borderId="14" xfId="0" applyFont="1" applyFill="1" applyBorder="1" applyAlignment="1">
      <alignment horizontal="left" wrapText="1" indent="3"/>
    </xf>
    <xf numFmtId="0" fontId="49" fillId="40" borderId="14" xfId="0" applyFont="1" applyFill="1" applyBorder="1" applyAlignment="1">
      <alignment horizontal="left" wrapText="1" indent="1"/>
    </xf>
    <xf numFmtId="4" fontId="49" fillId="40" borderId="14" xfId="0" applyNumberFormat="1" applyFont="1" applyFill="1" applyBorder="1" applyAlignment="1">
      <alignment horizontal="right" wrapText="1" indent="1"/>
    </xf>
    <xf numFmtId="0" fontId="49" fillId="40" borderId="14" xfId="0" applyFont="1" applyFill="1" applyBorder="1" applyAlignment="1">
      <alignment horizontal="right" wrapText="1" indent="1"/>
    </xf>
    <xf numFmtId="0" fontId="51" fillId="41" borderId="14" xfId="0" applyFont="1" applyFill="1" applyBorder="1" applyAlignment="1">
      <alignment horizontal="left" wrapText="1" indent="1"/>
    </xf>
    <xf numFmtId="4" fontId="51" fillId="41" borderId="14" xfId="0" applyNumberFormat="1" applyFont="1" applyFill="1" applyBorder="1" applyAlignment="1">
      <alignment horizontal="right" wrapText="1" indent="1"/>
    </xf>
    <xf numFmtId="0" fontId="51" fillId="41" borderId="14" xfId="0" applyFont="1" applyFill="1" applyBorder="1" applyAlignment="1">
      <alignment horizontal="right" wrapText="1" indent="1"/>
    </xf>
    <xf numFmtId="0" fontId="51" fillId="34" borderId="14" xfId="0" applyFont="1" applyFill="1" applyBorder="1" applyAlignment="1">
      <alignment horizontal="left" wrapText="1" indent="1"/>
    </xf>
    <xf numFmtId="0" fontId="51" fillId="34" borderId="14" xfId="0" applyFont="1" applyFill="1" applyBorder="1" applyAlignment="1">
      <alignment horizontal="left" wrapText="1" indent="4"/>
    </xf>
    <xf numFmtId="0" fontId="55" fillId="34" borderId="14" xfId="0" applyFont="1" applyFill="1" applyBorder="1" applyAlignment="1">
      <alignment horizontal="left" wrapText="1" indent="5"/>
    </xf>
    <xf numFmtId="0" fontId="37" fillId="35" borderId="0" xfId="0" applyFont="1" applyFill="1" applyAlignment="1">
      <alignment horizontal="justify" wrapText="1"/>
    </xf>
    <xf numFmtId="0" fontId="20" fillId="0" borderId="0" xfId="0" applyFont="1" applyAlignment="1">
      <alignment horizontal="justify" vertical="center" wrapText="1"/>
    </xf>
    <xf numFmtId="0" fontId="33" fillId="35" borderId="0" xfId="0" applyFont="1" applyFill="1" applyAlignment="1">
      <alignment horizontal="center"/>
    </xf>
    <xf numFmtId="0" fontId="43" fillId="35" borderId="0" xfId="0" applyFont="1" applyFill="1" applyAlignment="1">
      <alignment horizontal="center"/>
    </xf>
    <xf numFmtId="0" fontId="18" fillId="35" borderId="0" xfId="0" applyFont="1" applyFill="1" applyAlignment="1">
      <alignment horizontal="center"/>
    </xf>
    <xf numFmtId="0" fontId="20" fillId="35" borderId="0" xfId="0" applyFont="1" applyFill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justify" wrapText="1"/>
    </xf>
    <xf numFmtId="0" fontId="45" fillId="0" borderId="0" xfId="0" applyFont="1" applyAlignment="1">
      <alignment horizontal="left"/>
    </xf>
    <xf numFmtId="0" fontId="20" fillId="35" borderId="0" xfId="0" applyFont="1" applyFill="1" applyAlignment="1">
      <alignment horizontal="left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 xr:uid="{00000000-0005-0000-0000-000024000000}"/>
    <cellStyle name="Normalno 3" xfId="42" xr:uid="{00000000-0005-0000-0000-000025000000}"/>
    <cellStyle name="Obično_B. Rn.financ." xfId="44" xr:uid="{00000000-0005-0000-0000-000026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61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opLeftCell="A10" zoomScaleNormal="100" workbookViewId="0">
      <selection activeCell="A8" sqref="A8:G8"/>
    </sheetView>
  </sheetViews>
  <sheetFormatPr defaultColWidth="8.85546875" defaultRowHeight="15.75" x14ac:dyDescent="0.25"/>
  <cols>
    <col min="1" max="1" width="70.5703125" style="15" customWidth="1"/>
    <col min="2" max="5" width="18.28515625" style="15" customWidth="1"/>
    <col min="6" max="6" width="8.7109375" style="39" bestFit="1" customWidth="1"/>
    <col min="7" max="7" width="9" style="39" customWidth="1"/>
    <col min="8" max="8" width="8.85546875" style="15"/>
    <col min="9" max="9" width="15.42578125" style="15" bestFit="1" customWidth="1"/>
    <col min="10" max="16384" width="8.85546875" style="15"/>
  </cols>
  <sheetData>
    <row r="1" spans="1:13" ht="74.25" customHeight="1" x14ac:dyDescent="0.25">
      <c r="A1" s="141"/>
      <c r="B1" s="141"/>
      <c r="C1" s="141"/>
      <c r="D1" s="141"/>
      <c r="E1" s="141"/>
      <c r="F1" s="141"/>
      <c r="G1" s="141"/>
    </row>
    <row r="2" spans="1:13" ht="19.5" x14ac:dyDescent="0.3">
      <c r="A2" s="142" t="s">
        <v>142</v>
      </c>
      <c r="B2" s="142"/>
      <c r="C2" s="142"/>
      <c r="D2" s="142"/>
      <c r="E2" s="142"/>
      <c r="F2" s="142"/>
      <c r="G2" s="142"/>
      <c r="I2" s="82" t="s">
        <v>132</v>
      </c>
      <c r="J2" s="82"/>
      <c r="K2" s="82"/>
      <c r="L2" s="82"/>
      <c r="M2" s="82"/>
    </row>
    <row r="3" spans="1:13" ht="19.5" x14ac:dyDescent="0.3">
      <c r="A3" s="143" t="s">
        <v>184</v>
      </c>
      <c r="B3" s="143"/>
      <c r="C3" s="143"/>
      <c r="D3" s="143"/>
      <c r="E3" s="143"/>
      <c r="F3" s="143"/>
      <c r="G3" s="143"/>
      <c r="I3" s="82" t="s">
        <v>133</v>
      </c>
      <c r="J3" s="82"/>
      <c r="K3" s="82"/>
      <c r="L3" s="82"/>
      <c r="M3" s="82"/>
    </row>
    <row r="4" spans="1:13" ht="19.5" x14ac:dyDescent="0.3">
      <c r="A4" s="81"/>
      <c r="B4" s="81" t="s">
        <v>185</v>
      </c>
      <c r="C4" s="81"/>
      <c r="D4" s="81"/>
      <c r="E4" s="81"/>
      <c r="F4" s="81"/>
      <c r="G4" s="81"/>
    </row>
    <row r="5" spans="1:13" ht="9.75" customHeight="1" x14ac:dyDescent="0.3">
      <c r="A5" s="16"/>
      <c r="B5" s="16"/>
      <c r="C5" s="16"/>
      <c r="D5" s="16"/>
      <c r="E5" s="16"/>
      <c r="F5" s="34"/>
      <c r="G5" s="34"/>
    </row>
    <row r="6" spans="1:13" ht="19.5" x14ac:dyDescent="0.3">
      <c r="A6" s="142" t="s">
        <v>85</v>
      </c>
      <c r="B6" s="142"/>
      <c r="C6" s="142"/>
      <c r="D6" s="142"/>
      <c r="E6" s="142"/>
      <c r="F6" s="142"/>
      <c r="G6" s="142"/>
    </row>
    <row r="7" spans="1:13" ht="6.75" customHeight="1" x14ac:dyDescent="0.25">
      <c r="A7" s="17"/>
      <c r="B7" s="17"/>
      <c r="C7" s="17"/>
      <c r="D7" s="17"/>
      <c r="E7" s="17"/>
      <c r="F7" s="33"/>
      <c r="G7" s="33"/>
      <c r="K7" s="28"/>
    </row>
    <row r="8" spans="1:13" x14ac:dyDescent="0.25">
      <c r="A8" s="144"/>
      <c r="B8" s="144"/>
      <c r="C8" s="144"/>
      <c r="D8" s="144"/>
      <c r="E8" s="144"/>
      <c r="F8" s="144"/>
      <c r="G8" s="144"/>
    </row>
    <row r="9" spans="1:13" ht="13.9" customHeight="1" x14ac:dyDescent="0.25">
      <c r="A9" s="18"/>
      <c r="B9" s="18"/>
      <c r="C9" s="18"/>
      <c r="D9" s="18"/>
      <c r="E9" s="18"/>
      <c r="F9" s="35"/>
      <c r="G9" s="35"/>
    </row>
    <row r="10" spans="1:13" x14ac:dyDescent="0.25">
      <c r="A10" s="145" t="s">
        <v>183</v>
      </c>
      <c r="B10" s="145"/>
      <c r="C10" s="145"/>
      <c r="D10" s="145"/>
      <c r="E10" s="145"/>
      <c r="F10" s="145"/>
      <c r="G10" s="145"/>
    </row>
    <row r="11" spans="1:13" x14ac:dyDescent="0.25">
      <c r="A11" s="99"/>
      <c r="B11" s="99"/>
      <c r="C11" s="99"/>
      <c r="D11" s="99"/>
      <c r="E11" s="99"/>
      <c r="F11" s="99"/>
      <c r="G11" s="99"/>
    </row>
    <row r="12" spans="1:13" s="103" customFormat="1" ht="16.5" thickBot="1" x14ac:dyDescent="0.3">
      <c r="A12" s="100" t="s">
        <v>140</v>
      </c>
      <c r="B12" s="101"/>
      <c r="C12" s="101"/>
      <c r="D12" s="101"/>
      <c r="E12" s="101"/>
      <c r="F12" s="102"/>
      <c r="G12" s="102"/>
    </row>
    <row r="13" spans="1:13" s="28" customFormat="1" ht="64.5" thickBot="1" x14ac:dyDescent="0.3">
      <c r="A13" s="106" t="s">
        <v>143</v>
      </c>
      <c r="B13" s="106" t="s">
        <v>144</v>
      </c>
      <c r="C13" s="106" t="s">
        <v>145</v>
      </c>
      <c r="D13" s="106" t="s">
        <v>146</v>
      </c>
      <c r="E13" s="106" t="s">
        <v>147</v>
      </c>
      <c r="F13" s="106" t="s">
        <v>148</v>
      </c>
      <c r="G13" s="106" t="s">
        <v>149</v>
      </c>
    </row>
    <row r="14" spans="1:13" s="19" customFormat="1" ht="12.75" x14ac:dyDescent="0.2">
      <c r="A14" s="107" t="s">
        <v>0</v>
      </c>
      <c r="B14" s="107"/>
      <c r="C14" s="107"/>
      <c r="D14" s="107"/>
      <c r="E14" s="107"/>
      <c r="F14" s="107"/>
      <c r="G14" s="108"/>
    </row>
    <row r="15" spans="1:13" ht="18" customHeight="1" x14ac:dyDescent="0.25">
      <c r="A15" s="109" t="s">
        <v>1</v>
      </c>
      <c r="B15" s="110">
        <v>2236715.8199999998</v>
      </c>
      <c r="C15" s="110">
        <v>3129037</v>
      </c>
      <c r="D15" s="110">
        <v>3129037</v>
      </c>
      <c r="E15" s="110">
        <v>2567553.91</v>
      </c>
      <c r="F15" s="111">
        <v>114.79</v>
      </c>
      <c r="G15" s="112">
        <v>82.06</v>
      </c>
    </row>
    <row r="16" spans="1:13" ht="18" customHeight="1" x14ac:dyDescent="0.25">
      <c r="A16" s="109" t="s">
        <v>13</v>
      </c>
      <c r="B16" s="111">
        <v>0</v>
      </c>
      <c r="C16" s="111">
        <v>70</v>
      </c>
      <c r="D16" s="111">
        <v>70</v>
      </c>
      <c r="E16" s="111">
        <v>0</v>
      </c>
      <c r="F16" s="111">
        <v>0</v>
      </c>
      <c r="G16" s="112">
        <v>0</v>
      </c>
      <c r="I16" s="20"/>
    </row>
    <row r="17" spans="1:9" ht="18" customHeight="1" x14ac:dyDescent="0.25">
      <c r="A17" s="123" t="s">
        <v>14</v>
      </c>
      <c r="B17" s="124">
        <v>2236715.8199999998</v>
      </c>
      <c r="C17" s="124">
        <v>3129107</v>
      </c>
      <c r="D17" s="124">
        <v>3129107</v>
      </c>
      <c r="E17" s="124">
        <v>2567553.91</v>
      </c>
      <c r="F17" s="125">
        <v>114.79</v>
      </c>
      <c r="G17" s="116">
        <v>82.05</v>
      </c>
    </row>
    <row r="18" spans="1:9" ht="18" customHeight="1" x14ac:dyDescent="0.25">
      <c r="A18" s="109" t="s">
        <v>15</v>
      </c>
      <c r="B18" s="110">
        <v>2209248.5499999998</v>
      </c>
      <c r="C18" s="110">
        <v>2725137</v>
      </c>
      <c r="D18" s="110">
        <v>2725137</v>
      </c>
      <c r="E18" s="110">
        <v>2518104.87</v>
      </c>
      <c r="F18" s="111">
        <v>113.98</v>
      </c>
      <c r="G18" s="112">
        <v>92.4</v>
      </c>
    </row>
    <row r="19" spans="1:9" ht="18" customHeight="1" x14ac:dyDescent="0.25">
      <c r="A19" s="109" t="s">
        <v>60</v>
      </c>
      <c r="B19" s="110">
        <v>25504.18</v>
      </c>
      <c r="C19" s="110">
        <v>403970</v>
      </c>
      <c r="D19" s="110">
        <v>403970</v>
      </c>
      <c r="E19" s="110">
        <v>190712.04</v>
      </c>
      <c r="F19" s="111">
        <v>747.77</v>
      </c>
      <c r="G19" s="112">
        <v>47.21</v>
      </c>
    </row>
    <row r="20" spans="1:9" x14ac:dyDescent="0.25">
      <c r="A20" s="123" t="s">
        <v>69</v>
      </c>
      <c r="B20" s="124">
        <v>2234752.73</v>
      </c>
      <c r="C20" s="124">
        <v>3129107</v>
      </c>
      <c r="D20" s="124">
        <v>3129107</v>
      </c>
      <c r="E20" s="124">
        <v>2708816.91</v>
      </c>
      <c r="F20" s="125">
        <v>121.21</v>
      </c>
      <c r="G20" s="116">
        <v>86.57</v>
      </c>
      <c r="I20" s="20"/>
    </row>
    <row r="21" spans="1:9" x14ac:dyDescent="0.25">
      <c r="A21" s="27" t="s">
        <v>70</v>
      </c>
      <c r="B21" s="59"/>
      <c r="C21" s="59"/>
      <c r="D21" s="59"/>
      <c r="E21" s="59"/>
      <c r="F21" s="60"/>
      <c r="G21" s="60"/>
    </row>
    <row r="22" spans="1:9" x14ac:dyDescent="0.25">
      <c r="A22" s="21" t="s">
        <v>71</v>
      </c>
      <c r="B22" s="22">
        <f>'Rač fin-Tablica 4.'!B7</f>
        <v>0</v>
      </c>
      <c r="C22" s="22">
        <f>'Rač fin-Tablica 4.'!C7</f>
        <v>0</v>
      </c>
      <c r="D22" s="22">
        <f>'Rač fin-Tablica 4.'!D7</f>
        <v>0</v>
      </c>
      <c r="E22" s="22">
        <f>'Rač fin-Tablica 4.'!E7</f>
        <v>0</v>
      </c>
      <c r="F22" s="36" t="str">
        <f t="shared" ref="F22:F23" si="0">IFERROR(E22/B22*100,"-")</f>
        <v>-</v>
      </c>
      <c r="G22" s="36" t="str">
        <f t="shared" ref="G22:G23" si="1">IFERROR(E22/D22*100,"-")</f>
        <v>-</v>
      </c>
    </row>
    <row r="23" spans="1:9" x14ac:dyDescent="0.25">
      <c r="A23" s="21" t="s">
        <v>75</v>
      </c>
      <c r="B23" s="22">
        <f>'Rač fin-Tablica 4.'!B16</f>
        <v>0</v>
      </c>
      <c r="C23" s="22">
        <f>'Rač fin-Tablica 4.'!C16</f>
        <v>0</v>
      </c>
      <c r="D23" s="22">
        <f>'Rač fin-Tablica 4.'!D16</f>
        <v>0</v>
      </c>
      <c r="E23" s="22">
        <f>'Rač fin-Tablica 4.'!E16</f>
        <v>0</v>
      </c>
      <c r="F23" s="36" t="str">
        <f t="shared" si="0"/>
        <v>-</v>
      </c>
      <c r="G23" s="36" t="str">
        <f t="shared" si="1"/>
        <v>-</v>
      </c>
      <c r="I23" s="20"/>
    </row>
    <row r="24" spans="1:9" x14ac:dyDescent="0.25">
      <c r="A24" s="61" t="s">
        <v>86</v>
      </c>
      <c r="B24" s="62">
        <f>B22-B23</f>
        <v>0</v>
      </c>
      <c r="C24" s="62">
        <f t="shared" ref="C24" si="2">C22-C23</f>
        <v>0</v>
      </c>
      <c r="D24" s="62">
        <f>D22-D23</f>
        <v>0</v>
      </c>
      <c r="E24" s="62">
        <f t="shared" ref="E24" si="3">E22-E23</f>
        <v>0</v>
      </c>
      <c r="F24" s="63"/>
      <c r="G24" s="63"/>
    </row>
    <row r="25" spans="1:9" x14ac:dyDescent="0.25">
      <c r="A25" s="27" t="s">
        <v>125</v>
      </c>
      <c r="B25" s="64"/>
      <c r="C25" s="64"/>
      <c r="D25" s="64"/>
      <c r="E25" s="64"/>
      <c r="F25" s="65"/>
      <c r="G25" s="65"/>
    </row>
    <row r="26" spans="1:9" x14ac:dyDescent="0.25">
      <c r="A26" s="21" t="s">
        <v>92</v>
      </c>
      <c r="B26" s="26">
        <f>B16+B17+B22</f>
        <v>2236715.8199999998</v>
      </c>
      <c r="C26" s="26">
        <f>C16+C17+C22</f>
        <v>3129177</v>
      </c>
      <c r="D26" s="26">
        <f>D16+D17+D22</f>
        <v>3129177</v>
      </c>
      <c r="E26" s="26">
        <f>E16+E17+E22</f>
        <v>2567553.91</v>
      </c>
      <c r="F26" s="38">
        <f t="shared" ref="F26:F27" si="4">IFERROR(E26/B26*100,"-")</f>
        <v>114.7912437977928</v>
      </c>
      <c r="G26" s="38">
        <f t="shared" ref="G26:G27" si="5">IFERROR(E26/D26*100,"-")</f>
        <v>82.052051066462525</v>
      </c>
      <c r="I26" s="20"/>
    </row>
    <row r="27" spans="1:9" x14ac:dyDescent="0.25">
      <c r="A27" s="21" t="s">
        <v>89</v>
      </c>
      <c r="B27" s="26">
        <f>B18+B19+B23</f>
        <v>2234752.73</v>
      </c>
      <c r="C27" s="26">
        <f>C18+C19+C23</f>
        <v>3129107</v>
      </c>
      <c r="D27" s="26">
        <f>D18+D19+D23</f>
        <v>3129107</v>
      </c>
      <c r="E27" s="26">
        <f>E18+E19+E23</f>
        <v>2708816.91</v>
      </c>
      <c r="F27" s="38">
        <f t="shared" si="4"/>
        <v>121.21327221736966</v>
      </c>
      <c r="G27" s="38">
        <f t="shared" si="5"/>
        <v>86.568369506060364</v>
      </c>
      <c r="I27" s="20"/>
    </row>
    <row r="28" spans="1:9" x14ac:dyDescent="0.25">
      <c r="A28" s="61" t="s">
        <v>90</v>
      </c>
      <c r="B28" s="62">
        <f>B26-B27</f>
        <v>1963.089999999851</v>
      </c>
      <c r="C28" s="62">
        <f t="shared" ref="C28:E28" si="6">C26-C27</f>
        <v>70</v>
      </c>
      <c r="D28" s="62">
        <f t="shared" si="6"/>
        <v>70</v>
      </c>
      <c r="E28" s="62">
        <f t="shared" si="6"/>
        <v>-141263</v>
      </c>
      <c r="F28" s="63"/>
      <c r="G28" s="63"/>
      <c r="I28" s="20"/>
    </row>
    <row r="29" spans="1:9" ht="3.75" customHeight="1" x14ac:dyDescent="0.25">
      <c r="A29" s="21"/>
      <c r="B29" s="22"/>
      <c r="C29" s="22"/>
      <c r="D29" s="22"/>
      <c r="E29" s="22"/>
      <c r="F29" s="36"/>
      <c r="G29" s="36"/>
    </row>
    <row r="30" spans="1:9" x14ac:dyDescent="0.25">
      <c r="A30" s="23" t="s">
        <v>87</v>
      </c>
      <c r="B30" s="24">
        <v>0</v>
      </c>
      <c r="C30" s="24"/>
      <c r="D30" s="24"/>
      <c r="E30" s="24">
        <v>0</v>
      </c>
      <c r="F30" s="37"/>
      <c r="G30" s="37"/>
      <c r="I30" s="20"/>
    </row>
    <row r="31" spans="1:9" x14ac:dyDescent="0.25">
      <c r="A31" s="23" t="s">
        <v>88</v>
      </c>
      <c r="B31" s="79">
        <v>0</v>
      </c>
      <c r="C31" s="24"/>
      <c r="D31" s="24"/>
      <c r="E31" s="79">
        <v>0</v>
      </c>
      <c r="F31" s="37"/>
      <c r="G31" s="37"/>
      <c r="I31" s="20"/>
    </row>
    <row r="32" spans="1:9" ht="1.5" customHeight="1" x14ac:dyDescent="0.25">
      <c r="A32" s="21"/>
      <c r="B32" s="25"/>
      <c r="C32" s="25"/>
      <c r="D32" s="22"/>
      <c r="E32" s="22"/>
      <c r="F32" s="36"/>
      <c r="G32" s="36"/>
    </row>
    <row r="33" spans="1:9" x14ac:dyDescent="0.25">
      <c r="A33" s="66" t="s">
        <v>93</v>
      </c>
      <c r="B33" s="67"/>
      <c r="C33" s="67"/>
      <c r="D33" s="68"/>
      <c r="E33" s="68"/>
      <c r="F33" s="69"/>
      <c r="G33" s="69"/>
    </row>
    <row r="34" spans="1:9" x14ac:dyDescent="0.25">
      <c r="A34" s="21" t="s">
        <v>118</v>
      </c>
      <c r="B34" s="22">
        <v>0</v>
      </c>
      <c r="C34" s="22">
        <v>0</v>
      </c>
      <c r="D34" s="22">
        <v>0</v>
      </c>
      <c r="E34" s="22">
        <v>0</v>
      </c>
      <c r="F34" s="36"/>
      <c r="G34" s="36"/>
      <c r="I34" s="20"/>
    </row>
    <row r="35" spans="1:9" x14ac:dyDescent="0.25">
      <c r="A35" s="21" t="s">
        <v>119</v>
      </c>
      <c r="B35" s="22">
        <v>0</v>
      </c>
      <c r="C35" s="22">
        <v>0</v>
      </c>
      <c r="D35" s="22">
        <v>0</v>
      </c>
      <c r="E35" s="22">
        <v>-15006.86</v>
      </c>
      <c r="F35" s="36"/>
      <c r="G35" s="36"/>
      <c r="I35" s="20"/>
    </row>
    <row r="36" spans="1:9" ht="18" customHeight="1" x14ac:dyDescent="0.25">
      <c r="A36" s="61" t="s">
        <v>101</v>
      </c>
      <c r="B36" s="62">
        <f>B34+B35</f>
        <v>0</v>
      </c>
      <c r="C36" s="62">
        <v>0</v>
      </c>
      <c r="D36" s="62">
        <f>D34+D35</f>
        <v>0</v>
      </c>
      <c r="E36" s="62">
        <f>E34+E35</f>
        <v>-15006.86</v>
      </c>
      <c r="F36" s="63"/>
      <c r="G36" s="63"/>
      <c r="I36" s="20"/>
    </row>
    <row r="37" spans="1:9" ht="9" customHeight="1" x14ac:dyDescent="0.25"/>
    <row r="38" spans="1:9" x14ac:dyDescent="0.25">
      <c r="A38" s="70" t="s">
        <v>90</v>
      </c>
      <c r="B38" s="71">
        <f>B28+B36</f>
        <v>1963.089999999851</v>
      </c>
      <c r="C38" s="71">
        <f>C28+C36</f>
        <v>70</v>
      </c>
      <c r="D38" s="71">
        <f>D28+D36</f>
        <v>70</v>
      </c>
      <c r="E38" s="71">
        <f>E28+E36</f>
        <v>-156269.85999999999</v>
      </c>
      <c r="F38" s="72"/>
      <c r="G38" s="72"/>
      <c r="I38" s="20"/>
    </row>
    <row r="39" spans="1:9" ht="29.45" customHeight="1" x14ac:dyDescent="0.25">
      <c r="A39" s="140" t="s">
        <v>124</v>
      </c>
      <c r="B39" s="140"/>
      <c r="C39" s="140"/>
      <c r="D39" s="140"/>
      <c r="E39" s="140"/>
      <c r="F39" s="140"/>
      <c r="G39" s="140"/>
    </row>
    <row r="40" spans="1:9" x14ac:dyDescent="0.25">
      <c r="I40" s="20"/>
    </row>
    <row r="42" spans="1:9" x14ac:dyDescent="0.25">
      <c r="E42" s="20"/>
    </row>
    <row r="43" spans="1:9" x14ac:dyDescent="0.25">
      <c r="E43" s="20"/>
    </row>
    <row r="44" spans="1:9" x14ac:dyDescent="0.25">
      <c r="E44" s="20"/>
    </row>
  </sheetData>
  <mergeCells count="7">
    <mergeCell ref="A39:G39"/>
    <mergeCell ref="A1:G1"/>
    <mergeCell ref="A2:G2"/>
    <mergeCell ref="A3:G3"/>
    <mergeCell ref="A6:G6"/>
    <mergeCell ref="A8:G8"/>
    <mergeCell ref="A10:G10"/>
  </mergeCells>
  <conditionalFormatting sqref="B30:B31">
    <cfRule type="containsBlanks" dxfId="60" priority="3">
      <formula>LEN(TRIM(B30))=0</formula>
    </cfRule>
  </conditionalFormatting>
  <conditionalFormatting sqref="B34:E35">
    <cfRule type="containsBlanks" dxfId="59" priority="1">
      <formula>LEN(TRIM(B34))=0</formula>
    </cfRule>
  </conditionalFormatting>
  <conditionalFormatting sqref="E30:E31">
    <cfRule type="containsBlanks" dxfId="58" priority="2">
      <formula>LEN(TRIM(E30))=0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83" orientation="landscape" r:id="rId1"/>
  <headerFooter>
    <oddFooter>&amp;C&amp;P</oddFooter>
  </headerFooter>
  <ignoredErrors>
    <ignoredError sqref="F21:G21 F24:G2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9"/>
  <sheetViews>
    <sheetView showGridLines="0" zoomScaleNormal="100" workbookViewId="0">
      <selection activeCell="A34" sqref="A34:XFD34"/>
    </sheetView>
  </sheetViews>
  <sheetFormatPr defaultColWidth="9.140625" defaultRowHeight="12.75" x14ac:dyDescent="0.2"/>
  <cols>
    <col min="1" max="1" width="87.140625" style="1" bestFit="1" customWidth="1"/>
    <col min="2" max="2" width="14.7109375" style="1" bestFit="1" customWidth="1"/>
    <col min="3" max="3" width="15.140625" style="1" bestFit="1" customWidth="1"/>
    <col min="4" max="4" width="15.7109375" style="1" bestFit="1" customWidth="1"/>
    <col min="5" max="5" width="14.7109375" style="1" bestFit="1" customWidth="1"/>
    <col min="6" max="6" width="10.140625" style="1" bestFit="1" customWidth="1"/>
    <col min="7" max="7" width="8.5703125" style="10" bestFit="1" customWidth="1"/>
    <col min="8" max="16384" width="9.140625" style="1"/>
  </cols>
  <sheetData>
    <row r="1" spans="1:13" s="3" customFormat="1" ht="15.75" x14ac:dyDescent="0.25">
      <c r="A1" s="146"/>
      <c r="B1" s="146"/>
      <c r="C1" s="146"/>
      <c r="D1" s="146"/>
      <c r="E1" s="146"/>
      <c r="F1" s="146"/>
      <c r="G1" s="146"/>
    </row>
    <row r="2" spans="1:13" s="3" customFormat="1" ht="7.5" customHeight="1" x14ac:dyDescent="0.25">
      <c r="A2" s="2"/>
      <c r="B2" s="2"/>
      <c r="C2" s="2"/>
      <c r="D2" s="2"/>
      <c r="E2" s="2"/>
      <c r="F2" s="2"/>
      <c r="G2" s="8"/>
    </row>
    <row r="3" spans="1:13" s="3" customFormat="1" ht="15.75" x14ac:dyDescent="0.25">
      <c r="A3" s="147" t="s">
        <v>186</v>
      </c>
      <c r="B3" s="147"/>
      <c r="C3" s="147"/>
      <c r="D3" s="147"/>
      <c r="E3" s="147"/>
      <c r="F3" s="147"/>
      <c r="G3" s="147"/>
    </row>
    <row r="4" spans="1:13" s="3" customFormat="1" ht="6.75" customHeight="1" x14ac:dyDescent="0.25">
      <c r="G4" s="9"/>
    </row>
    <row r="5" spans="1:13" s="3" customFormat="1" ht="15.75" x14ac:dyDescent="0.25">
      <c r="A5" s="104" t="s">
        <v>0</v>
      </c>
      <c r="G5" s="9"/>
    </row>
    <row r="6" spans="1:13" s="3" customFormat="1" ht="11.25" customHeight="1" x14ac:dyDescent="0.25">
      <c r="A6" s="51"/>
      <c r="G6" s="9"/>
    </row>
    <row r="7" spans="1:13" s="98" customFormat="1" ht="15.75" x14ac:dyDescent="0.25">
      <c r="A7" s="148" t="s">
        <v>135</v>
      </c>
      <c r="B7" s="148"/>
      <c r="C7" s="148"/>
      <c r="D7" s="148"/>
      <c r="E7" s="148"/>
      <c r="F7" s="148"/>
      <c r="G7" s="148"/>
    </row>
    <row r="8" spans="1:13" ht="6.75" customHeight="1" thickBot="1" x14ac:dyDescent="0.25">
      <c r="A8" s="42"/>
      <c r="B8" s="42"/>
      <c r="C8" s="42"/>
      <c r="D8" s="42"/>
      <c r="E8" s="42"/>
      <c r="F8" s="42"/>
      <c r="G8" s="43"/>
    </row>
    <row r="9" spans="1:13" ht="77.25" thickBot="1" x14ac:dyDescent="0.25">
      <c r="A9" s="106" t="s">
        <v>143</v>
      </c>
      <c r="B9" s="106" t="s">
        <v>144</v>
      </c>
      <c r="C9" s="106" t="s">
        <v>145</v>
      </c>
      <c r="D9" s="106" t="s">
        <v>146</v>
      </c>
      <c r="E9" s="106" t="s">
        <v>147</v>
      </c>
      <c r="F9" s="106" t="s">
        <v>148</v>
      </c>
      <c r="G9" s="106" t="s">
        <v>149</v>
      </c>
    </row>
    <row r="10" spans="1:13" s="4" customFormat="1" x14ac:dyDescent="0.2">
      <c r="A10" s="107" t="s">
        <v>0</v>
      </c>
      <c r="B10" s="107"/>
      <c r="C10" s="107"/>
      <c r="D10" s="107"/>
      <c r="E10" s="107"/>
      <c r="F10" s="107"/>
      <c r="G10" s="108"/>
    </row>
    <row r="11" spans="1:13" ht="15.75" x14ac:dyDescent="0.25">
      <c r="A11" s="109" t="s">
        <v>1</v>
      </c>
      <c r="B11" s="110">
        <v>2236715.8199999998</v>
      </c>
      <c r="C11" s="110">
        <v>3129037</v>
      </c>
      <c r="D11" s="110">
        <v>3129037</v>
      </c>
      <c r="E11" s="110">
        <v>2567553.91</v>
      </c>
      <c r="F11" s="111">
        <v>114.79</v>
      </c>
      <c r="G11" s="112">
        <v>82.06</v>
      </c>
      <c r="H11" s="73"/>
      <c r="I11" s="82" t="s">
        <v>132</v>
      </c>
      <c r="J11" s="83"/>
      <c r="K11" s="83"/>
      <c r="L11" s="83"/>
      <c r="M11" s="83"/>
    </row>
    <row r="12" spans="1:13" ht="15.75" x14ac:dyDescent="0.25">
      <c r="A12" s="113" t="s">
        <v>2</v>
      </c>
      <c r="B12" s="114">
        <v>1987155.74</v>
      </c>
      <c r="C12" s="114">
        <v>2765015</v>
      </c>
      <c r="D12" s="114">
        <v>2765015</v>
      </c>
      <c r="E12" s="114">
        <v>2238688.94</v>
      </c>
      <c r="F12" s="115">
        <v>112.66</v>
      </c>
      <c r="G12" s="116">
        <v>80.959999999999994</v>
      </c>
      <c r="H12" s="73"/>
      <c r="I12" s="82" t="s">
        <v>133</v>
      </c>
      <c r="J12" s="83"/>
      <c r="K12" s="83"/>
      <c r="L12" s="83"/>
      <c r="M12" s="83"/>
    </row>
    <row r="13" spans="1:13" x14ac:dyDescent="0.2">
      <c r="A13" s="117" t="s">
        <v>150</v>
      </c>
      <c r="B13" s="114">
        <v>1948770.37</v>
      </c>
      <c r="C13" s="115">
        <v>0</v>
      </c>
      <c r="D13" s="115">
        <v>0</v>
      </c>
      <c r="E13" s="114">
        <v>2156883.46</v>
      </c>
      <c r="F13" s="115">
        <v>110.68</v>
      </c>
      <c r="G13" s="116">
        <v>0</v>
      </c>
      <c r="H13" s="73"/>
      <c r="I13" s="84" t="s">
        <v>134</v>
      </c>
    </row>
    <row r="14" spans="1:13" x14ac:dyDescent="0.2">
      <c r="A14" s="118" t="s">
        <v>151</v>
      </c>
      <c r="B14" s="119">
        <v>1948770.37</v>
      </c>
      <c r="C14" s="120"/>
      <c r="D14" s="120"/>
      <c r="E14" s="119">
        <v>2078255.24</v>
      </c>
      <c r="F14" s="121">
        <v>106.64</v>
      </c>
      <c r="G14" s="122"/>
      <c r="H14" s="73"/>
    </row>
    <row r="15" spans="1:13" x14ac:dyDescent="0.2">
      <c r="A15" s="118" t="s">
        <v>152</v>
      </c>
      <c r="B15" s="120"/>
      <c r="C15" s="120"/>
      <c r="D15" s="120"/>
      <c r="E15" s="119">
        <v>78628.22</v>
      </c>
      <c r="F15" s="120"/>
      <c r="G15" s="122"/>
      <c r="H15" s="73"/>
    </row>
    <row r="16" spans="1:13" x14ac:dyDescent="0.2">
      <c r="A16" s="117" t="s">
        <v>3</v>
      </c>
      <c r="B16" s="114">
        <v>21984.2</v>
      </c>
      <c r="C16" s="115">
        <v>0</v>
      </c>
      <c r="D16" s="115">
        <v>0</v>
      </c>
      <c r="E16" s="114">
        <v>23598.87</v>
      </c>
      <c r="F16" s="115">
        <v>107.34</v>
      </c>
      <c r="G16" s="116">
        <v>0</v>
      </c>
      <c r="H16" s="73"/>
    </row>
    <row r="17" spans="1:8" x14ac:dyDescent="0.2">
      <c r="A17" s="118" t="s">
        <v>4</v>
      </c>
      <c r="B17" s="119">
        <v>21984.2</v>
      </c>
      <c r="C17" s="120"/>
      <c r="D17" s="120"/>
      <c r="E17" s="119">
        <v>23598.87</v>
      </c>
      <c r="F17" s="121">
        <v>107.34</v>
      </c>
      <c r="G17" s="122"/>
      <c r="H17" s="73"/>
    </row>
    <row r="18" spans="1:8" x14ac:dyDescent="0.2">
      <c r="A18" s="117" t="s">
        <v>128</v>
      </c>
      <c r="B18" s="114">
        <v>16401.169999999998</v>
      </c>
      <c r="C18" s="115">
        <v>0</v>
      </c>
      <c r="D18" s="115">
        <v>0</v>
      </c>
      <c r="E18" s="114">
        <v>58206.61</v>
      </c>
      <c r="F18" s="115">
        <v>354.89</v>
      </c>
      <c r="G18" s="116">
        <v>0</v>
      </c>
      <c r="H18" s="73"/>
    </row>
    <row r="19" spans="1:8" x14ac:dyDescent="0.2">
      <c r="A19" s="118" t="s">
        <v>129</v>
      </c>
      <c r="B19" s="120">
        <v>0</v>
      </c>
      <c r="C19" s="120"/>
      <c r="D19" s="120"/>
      <c r="E19" s="119">
        <v>32895.660000000003</v>
      </c>
      <c r="F19" s="120"/>
      <c r="G19" s="122"/>
      <c r="H19" s="73"/>
    </row>
    <row r="20" spans="1:8" x14ac:dyDescent="0.2">
      <c r="A20" s="118" t="s">
        <v>130</v>
      </c>
      <c r="B20" s="119">
        <v>16401.169999999998</v>
      </c>
      <c r="C20" s="120"/>
      <c r="D20" s="120"/>
      <c r="E20" s="119">
        <v>25310.95</v>
      </c>
      <c r="F20" s="121">
        <v>154.32</v>
      </c>
      <c r="G20" s="122"/>
      <c r="H20" s="73"/>
    </row>
    <row r="21" spans="1:8" x14ac:dyDescent="0.2">
      <c r="A21" s="113" t="s">
        <v>5</v>
      </c>
      <c r="B21" s="115">
        <v>312.74</v>
      </c>
      <c r="C21" s="114">
        <v>1000</v>
      </c>
      <c r="D21" s="114">
        <v>1000</v>
      </c>
      <c r="E21" s="115">
        <v>343.78</v>
      </c>
      <c r="F21" s="115">
        <v>109.93</v>
      </c>
      <c r="G21" s="116">
        <v>34.380000000000003</v>
      </c>
      <c r="H21" s="73"/>
    </row>
    <row r="22" spans="1:8" x14ac:dyDescent="0.2">
      <c r="A22" s="117" t="s">
        <v>6</v>
      </c>
      <c r="B22" s="115">
        <v>312.74</v>
      </c>
      <c r="C22" s="115">
        <v>0</v>
      </c>
      <c r="D22" s="115">
        <v>0</v>
      </c>
      <c r="E22" s="115">
        <v>343.78</v>
      </c>
      <c r="F22" s="115">
        <v>109.93</v>
      </c>
      <c r="G22" s="116">
        <v>0</v>
      </c>
      <c r="H22" s="73"/>
    </row>
    <row r="23" spans="1:8" x14ac:dyDescent="0.2">
      <c r="A23" s="118" t="s">
        <v>7</v>
      </c>
      <c r="B23" s="121">
        <v>312.74</v>
      </c>
      <c r="C23" s="120"/>
      <c r="D23" s="120"/>
      <c r="E23" s="121">
        <v>343.78</v>
      </c>
      <c r="F23" s="121">
        <v>109.93</v>
      </c>
      <c r="G23" s="122"/>
      <c r="H23" s="73"/>
    </row>
    <row r="24" spans="1:8" ht="25.5" x14ac:dyDescent="0.2">
      <c r="A24" s="113" t="s">
        <v>8</v>
      </c>
      <c r="B24" s="114">
        <v>46259.32</v>
      </c>
      <c r="C24" s="114">
        <v>72160</v>
      </c>
      <c r="D24" s="114">
        <v>72160</v>
      </c>
      <c r="E24" s="114">
        <v>46071.53</v>
      </c>
      <c r="F24" s="115">
        <v>99.59</v>
      </c>
      <c r="G24" s="116">
        <v>63.85</v>
      </c>
      <c r="H24" s="73"/>
    </row>
    <row r="25" spans="1:8" x14ac:dyDescent="0.2">
      <c r="A25" s="117" t="s">
        <v>9</v>
      </c>
      <c r="B25" s="114">
        <v>46259.32</v>
      </c>
      <c r="C25" s="115">
        <v>0</v>
      </c>
      <c r="D25" s="115">
        <v>0</v>
      </c>
      <c r="E25" s="114">
        <v>46071.53</v>
      </c>
      <c r="F25" s="115">
        <v>99.59</v>
      </c>
      <c r="G25" s="116">
        <v>0</v>
      </c>
      <c r="H25" s="73"/>
    </row>
    <row r="26" spans="1:8" x14ac:dyDescent="0.2">
      <c r="A26" s="118" t="s">
        <v>10</v>
      </c>
      <c r="B26" s="119">
        <v>46259.32</v>
      </c>
      <c r="C26" s="120"/>
      <c r="D26" s="120"/>
      <c r="E26" s="119">
        <v>46071.53</v>
      </c>
      <c r="F26" s="121">
        <v>99.59</v>
      </c>
      <c r="G26" s="122"/>
      <c r="H26" s="73"/>
    </row>
    <row r="27" spans="1:8" ht="25.5" x14ac:dyDescent="0.2">
      <c r="A27" s="113" t="s">
        <v>114</v>
      </c>
      <c r="B27" s="114">
        <v>3121.39</v>
      </c>
      <c r="C27" s="114">
        <v>6000</v>
      </c>
      <c r="D27" s="114">
        <v>6000</v>
      </c>
      <c r="E27" s="114">
        <v>4070.16</v>
      </c>
      <c r="F27" s="115">
        <v>130.4</v>
      </c>
      <c r="G27" s="116">
        <v>67.84</v>
      </c>
      <c r="H27" s="73"/>
    </row>
    <row r="28" spans="1:8" x14ac:dyDescent="0.2">
      <c r="A28" s="117" t="s">
        <v>11</v>
      </c>
      <c r="B28" s="114">
        <v>2380.5300000000002</v>
      </c>
      <c r="C28" s="115">
        <v>0</v>
      </c>
      <c r="D28" s="115">
        <v>0</v>
      </c>
      <c r="E28" s="114">
        <v>3835</v>
      </c>
      <c r="F28" s="115">
        <v>161.1</v>
      </c>
      <c r="G28" s="116">
        <v>0</v>
      </c>
      <c r="H28" s="73"/>
    </row>
    <row r="29" spans="1:8" x14ac:dyDescent="0.2">
      <c r="A29" s="118" t="s">
        <v>12</v>
      </c>
      <c r="B29" s="119">
        <v>2380.5300000000002</v>
      </c>
      <c r="C29" s="120"/>
      <c r="D29" s="120"/>
      <c r="E29" s="119">
        <v>3835</v>
      </c>
      <c r="F29" s="121">
        <v>161.1</v>
      </c>
      <c r="G29" s="122"/>
      <c r="H29" s="73"/>
    </row>
    <row r="30" spans="1:8" ht="25.5" x14ac:dyDescent="0.2">
      <c r="A30" s="117" t="s">
        <v>115</v>
      </c>
      <c r="B30" s="115">
        <v>740.86</v>
      </c>
      <c r="C30" s="115">
        <v>0</v>
      </c>
      <c r="D30" s="115">
        <v>0</v>
      </c>
      <c r="E30" s="115">
        <v>235.16</v>
      </c>
      <c r="F30" s="115">
        <v>31.74</v>
      </c>
      <c r="G30" s="116">
        <v>0</v>
      </c>
      <c r="H30" s="73"/>
    </row>
    <row r="31" spans="1:8" x14ac:dyDescent="0.2">
      <c r="A31" s="118" t="s">
        <v>108</v>
      </c>
      <c r="B31" s="121">
        <v>740.86</v>
      </c>
      <c r="C31" s="120"/>
      <c r="D31" s="120"/>
      <c r="E31" s="121">
        <v>235.16</v>
      </c>
      <c r="F31" s="121">
        <v>31.74</v>
      </c>
      <c r="G31" s="122"/>
      <c r="H31" s="73"/>
    </row>
    <row r="32" spans="1:8" x14ac:dyDescent="0.2">
      <c r="A32" s="113" t="s">
        <v>120</v>
      </c>
      <c r="B32" s="114">
        <v>199866.63</v>
      </c>
      <c r="C32" s="114">
        <v>284862</v>
      </c>
      <c r="D32" s="114">
        <v>284862</v>
      </c>
      <c r="E32" s="114">
        <v>278379.5</v>
      </c>
      <c r="F32" s="115">
        <v>139.28</v>
      </c>
      <c r="G32" s="116">
        <v>97.72</v>
      </c>
      <c r="H32" s="73"/>
    </row>
    <row r="33" spans="1:8" ht="25.5" x14ac:dyDescent="0.2">
      <c r="A33" s="117" t="s">
        <v>126</v>
      </c>
      <c r="B33" s="114">
        <v>199866.63</v>
      </c>
      <c r="C33" s="115">
        <v>0</v>
      </c>
      <c r="D33" s="115">
        <v>0</v>
      </c>
      <c r="E33" s="114">
        <v>278379.5</v>
      </c>
      <c r="F33" s="115">
        <v>139.28</v>
      </c>
      <c r="G33" s="116">
        <v>0</v>
      </c>
      <c r="H33" s="73"/>
    </row>
    <row r="34" spans="1:8" ht="7.5" customHeight="1" x14ac:dyDescent="0.2">
      <c r="A34" s="118" t="s">
        <v>127</v>
      </c>
      <c r="B34" s="119">
        <v>199866.63</v>
      </c>
      <c r="C34" s="120"/>
      <c r="D34" s="120"/>
      <c r="E34" s="119">
        <v>166500.32999999999</v>
      </c>
      <c r="F34" s="121">
        <v>83.31</v>
      </c>
      <c r="G34" s="122"/>
      <c r="H34" s="73"/>
    </row>
    <row r="35" spans="1:8" x14ac:dyDescent="0.2">
      <c r="A35" s="118" t="s">
        <v>153</v>
      </c>
      <c r="B35" s="120"/>
      <c r="C35" s="120">
        <v>0</v>
      </c>
      <c r="D35" s="120">
        <v>0</v>
      </c>
      <c r="E35" s="119">
        <v>111879.17</v>
      </c>
      <c r="F35" s="120"/>
      <c r="G35" s="122"/>
      <c r="H35" s="73"/>
    </row>
    <row r="36" spans="1:8" x14ac:dyDescent="0.2">
      <c r="A36" s="109" t="s">
        <v>13</v>
      </c>
      <c r="B36" s="111">
        <v>0</v>
      </c>
      <c r="C36" s="111">
        <v>70</v>
      </c>
      <c r="D36" s="111">
        <v>70</v>
      </c>
      <c r="E36" s="111">
        <v>0</v>
      </c>
      <c r="F36" s="111">
        <v>0</v>
      </c>
      <c r="G36" s="112">
        <v>0</v>
      </c>
      <c r="H36" s="73"/>
    </row>
    <row r="37" spans="1:8" x14ac:dyDescent="0.2">
      <c r="A37" s="113" t="s">
        <v>113</v>
      </c>
      <c r="B37" s="115">
        <v>0</v>
      </c>
      <c r="C37" s="115">
        <v>70</v>
      </c>
      <c r="D37" s="115">
        <v>70</v>
      </c>
      <c r="E37" s="115">
        <v>0</v>
      </c>
      <c r="F37" s="115">
        <v>0</v>
      </c>
      <c r="G37" s="116">
        <v>0</v>
      </c>
      <c r="H37" s="73"/>
    </row>
    <row r="38" spans="1:8" x14ac:dyDescent="0.2">
      <c r="A38" s="123" t="s">
        <v>14</v>
      </c>
      <c r="B38" s="124">
        <v>2236715.8199999998</v>
      </c>
      <c r="C38" s="124">
        <v>3129107</v>
      </c>
      <c r="D38" s="124">
        <v>3129107</v>
      </c>
      <c r="E38" s="124">
        <v>2567553.91</v>
      </c>
      <c r="F38" s="125">
        <v>114.79</v>
      </c>
      <c r="G38" s="116">
        <v>82.05</v>
      </c>
      <c r="H38" s="73"/>
    </row>
    <row r="39" spans="1:8" x14ac:dyDescent="0.2">
      <c r="A39" s="109" t="s">
        <v>15</v>
      </c>
      <c r="B39" s="110">
        <v>2209248.5499999998</v>
      </c>
      <c r="C39" s="110">
        <v>2725137</v>
      </c>
      <c r="D39" s="110">
        <v>2725137</v>
      </c>
      <c r="E39" s="110">
        <v>2518104.87</v>
      </c>
      <c r="F39" s="111">
        <v>113.98</v>
      </c>
      <c r="G39" s="112">
        <v>92.4</v>
      </c>
      <c r="H39" s="73"/>
    </row>
    <row r="40" spans="1:8" x14ac:dyDescent="0.2">
      <c r="A40" s="113" t="s">
        <v>16</v>
      </c>
      <c r="B40" s="114">
        <v>1809824.06</v>
      </c>
      <c r="C40" s="114">
        <v>2212335</v>
      </c>
      <c r="D40" s="114">
        <v>2212335</v>
      </c>
      <c r="E40" s="114">
        <v>2106529.4500000002</v>
      </c>
      <c r="F40" s="115">
        <v>116.39</v>
      </c>
      <c r="G40" s="116">
        <v>95.22</v>
      </c>
      <c r="H40" s="73"/>
    </row>
    <row r="41" spans="1:8" ht="7.5" customHeight="1" x14ac:dyDescent="0.2">
      <c r="A41" s="117" t="s">
        <v>17</v>
      </c>
      <c r="B41" s="114">
        <v>1494232.17</v>
      </c>
      <c r="C41" s="115">
        <v>0</v>
      </c>
      <c r="D41" s="115">
        <v>0</v>
      </c>
      <c r="E41" s="114">
        <v>1739982.31</v>
      </c>
      <c r="F41" s="115">
        <v>116.45</v>
      </c>
      <c r="G41" s="116">
        <v>0</v>
      </c>
      <c r="H41" s="73"/>
    </row>
    <row r="42" spans="1:8" x14ac:dyDescent="0.2">
      <c r="A42" s="118" t="s">
        <v>18</v>
      </c>
      <c r="B42" s="119">
        <v>1494232.17</v>
      </c>
      <c r="C42" s="120">
        <v>0</v>
      </c>
      <c r="D42" s="120">
        <v>0</v>
      </c>
      <c r="E42" s="119">
        <v>1739982.31</v>
      </c>
      <c r="F42" s="121">
        <v>116.45</v>
      </c>
      <c r="G42" s="122"/>
      <c r="H42" s="73"/>
    </row>
    <row r="43" spans="1:8" x14ac:dyDescent="0.2">
      <c r="A43" s="117" t="s">
        <v>19</v>
      </c>
      <c r="B43" s="114">
        <v>69169.289999999994</v>
      </c>
      <c r="C43" s="115">
        <v>0</v>
      </c>
      <c r="D43" s="115">
        <v>0</v>
      </c>
      <c r="E43" s="114">
        <v>79450.02</v>
      </c>
      <c r="F43" s="115">
        <v>114.86</v>
      </c>
      <c r="G43" s="116">
        <v>0</v>
      </c>
      <c r="H43" s="73"/>
    </row>
    <row r="44" spans="1:8" x14ac:dyDescent="0.2">
      <c r="A44" s="118" t="s">
        <v>20</v>
      </c>
      <c r="B44" s="119">
        <v>69169.289999999994</v>
      </c>
      <c r="C44" s="120"/>
      <c r="D44" s="120"/>
      <c r="E44" s="119">
        <v>79450.02</v>
      </c>
      <c r="F44" s="121">
        <v>114.86</v>
      </c>
      <c r="G44" s="122"/>
      <c r="H44" s="73"/>
    </row>
    <row r="45" spans="1:8" ht="7.5" customHeight="1" x14ac:dyDescent="0.2">
      <c r="A45" s="117" t="s">
        <v>21</v>
      </c>
      <c r="B45" s="114">
        <v>246422.6</v>
      </c>
      <c r="C45" s="115">
        <v>0</v>
      </c>
      <c r="D45" s="115">
        <v>0</v>
      </c>
      <c r="E45" s="114">
        <v>287097.12</v>
      </c>
      <c r="F45" s="115">
        <v>116.51</v>
      </c>
      <c r="G45" s="116">
        <v>0</v>
      </c>
      <c r="H45" s="73"/>
    </row>
    <row r="46" spans="1:8" x14ac:dyDescent="0.2">
      <c r="A46" s="118" t="s">
        <v>154</v>
      </c>
      <c r="B46" s="120"/>
      <c r="C46" s="120">
        <v>0</v>
      </c>
      <c r="D46" s="120">
        <v>0</v>
      </c>
      <c r="E46" s="121">
        <v>314.39999999999998</v>
      </c>
      <c r="F46" s="120"/>
      <c r="G46" s="122"/>
      <c r="H46" s="73"/>
    </row>
    <row r="47" spans="1:8" x14ac:dyDescent="0.2">
      <c r="A47" s="118" t="s">
        <v>22</v>
      </c>
      <c r="B47" s="119">
        <v>246422.6</v>
      </c>
      <c r="C47" s="120"/>
      <c r="D47" s="120"/>
      <c r="E47" s="119">
        <v>286782.71999999997</v>
      </c>
      <c r="F47" s="121">
        <v>116.38</v>
      </c>
      <c r="G47" s="122"/>
      <c r="H47" s="73"/>
    </row>
    <row r="48" spans="1:8" x14ac:dyDescent="0.2">
      <c r="A48" s="113" t="s">
        <v>23</v>
      </c>
      <c r="B48" s="114">
        <v>371727.26</v>
      </c>
      <c r="C48" s="114">
        <v>480302</v>
      </c>
      <c r="D48" s="114">
        <v>480302</v>
      </c>
      <c r="E48" s="114">
        <v>384728.86</v>
      </c>
      <c r="F48" s="115">
        <v>103.5</v>
      </c>
      <c r="G48" s="116">
        <v>80.099999999999994</v>
      </c>
      <c r="H48" s="73"/>
    </row>
    <row r="49" spans="1:8" x14ac:dyDescent="0.2">
      <c r="A49" s="117" t="s">
        <v>24</v>
      </c>
      <c r="B49" s="114">
        <v>86229.68</v>
      </c>
      <c r="C49" s="115">
        <v>0</v>
      </c>
      <c r="D49" s="115">
        <v>0</v>
      </c>
      <c r="E49" s="114">
        <v>96365.62</v>
      </c>
      <c r="F49" s="115">
        <v>111.75</v>
      </c>
      <c r="G49" s="116">
        <v>0</v>
      </c>
      <c r="H49" s="73"/>
    </row>
    <row r="50" spans="1:8" x14ac:dyDescent="0.2">
      <c r="A50" s="118" t="s">
        <v>25</v>
      </c>
      <c r="B50" s="119">
        <v>20551.66</v>
      </c>
      <c r="C50" s="120"/>
      <c r="D50" s="120"/>
      <c r="E50" s="119">
        <v>24461.23</v>
      </c>
      <c r="F50" s="121">
        <v>119.02</v>
      </c>
      <c r="G50" s="122"/>
      <c r="H50" s="73"/>
    </row>
    <row r="51" spans="1:8" x14ac:dyDescent="0.2">
      <c r="A51" s="118" t="s">
        <v>26</v>
      </c>
      <c r="B51" s="119">
        <v>63127.72</v>
      </c>
      <c r="C51" s="120"/>
      <c r="D51" s="120"/>
      <c r="E51" s="119">
        <v>68857.89</v>
      </c>
      <c r="F51" s="121">
        <v>109.08</v>
      </c>
      <c r="G51" s="122"/>
      <c r="H51" s="73"/>
    </row>
    <row r="52" spans="1:8" x14ac:dyDescent="0.2">
      <c r="A52" s="118" t="s">
        <v>27</v>
      </c>
      <c r="B52" s="121">
        <v>965</v>
      </c>
      <c r="C52" s="120"/>
      <c r="D52" s="120"/>
      <c r="E52" s="119">
        <v>1614</v>
      </c>
      <c r="F52" s="121">
        <v>167.25</v>
      </c>
      <c r="G52" s="122"/>
      <c r="H52" s="73"/>
    </row>
    <row r="53" spans="1:8" x14ac:dyDescent="0.2">
      <c r="A53" s="118" t="s">
        <v>28</v>
      </c>
      <c r="B53" s="119">
        <v>1585.3</v>
      </c>
      <c r="C53" s="120"/>
      <c r="D53" s="120"/>
      <c r="E53" s="119">
        <v>1432.5</v>
      </c>
      <c r="F53" s="121">
        <v>90.36</v>
      </c>
      <c r="G53" s="122"/>
      <c r="H53" s="73"/>
    </row>
    <row r="54" spans="1:8" x14ac:dyDescent="0.2">
      <c r="A54" s="117" t="s">
        <v>29</v>
      </c>
      <c r="B54" s="114">
        <v>204428.26</v>
      </c>
      <c r="C54" s="115">
        <v>0</v>
      </c>
      <c r="D54" s="115">
        <v>0</v>
      </c>
      <c r="E54" s="114">
        <v>222370.28</v>
      </c>
      <c r="F54" s="115">
        <v>108.78</v>
      </c>
      <c r="G54" s="116">
        <v>0</v>
      </c>
      <c r="H54" s="73"/>
    </row>
    <row r="55" spans="1:8" x14ac:dyDescent="0.2">
      <c r="A55" s="118" t="s">
        <v>30</v>
      </c>
      <c r="B55" s="119">
        <v>25092.03</v>
      </c>
      <c r="C55" s="120"/>
      <c r="D55" s="120"/>
      <c r="E55" s="119">
        <v>28224.35</v>
      </c>
      <c r="F55" s="121">
        <v>112.48</v>
      </c>
      <c r="G55" s="122"/>
      <c r="H55" s="73"/>
    </row>
    <row r="56" spans="1:8" x14ac:dyDescent="0.2">
      <c r="A56" s="118" t="s">
        <v>31</v>
      </c>
      <c r="B56" s="119">
        <v>140153.42000000001</v>
      </c>
      <c r="C56" s="120"/>
      <c r="D56" s="120"/>
      <c r="E56" s="119">
        <v>152827.67000000001</v>
      </c>
      <c r="F56" s="121">
        <v>109.04</v>
      </c>
      <c r="G56" s="122"/>
      <c r="H56" s="73"/>
    </row>
    <row r="57" spans="1:8" x14ac:dyDescent="0.2">
      <c r="A57" s="118" t="s">
        <v>32</v>
      </c>
      <c r="B57" s="119">
        <v>33631.18</v>
      </c>
      <c r="C57" s="120"/>
      <c r="D57" s="120"/>
      <c r="E57" s="119">
        <v>35170.480000000003</v>
      </c>
      <c r="F57" s="121">
        <v>104.58</v>
      </c>
      <c r="G57" s="122"/>
      <c r="H57" s="73"/>
    </row>
    <row r="58" spans="1:8" x14ac:dyDescent="0.2">
      <c r="A58" s="118" t="s">
        <v>33</v>
      </c>
      <c r="B58" s="119">
        <v>2675.6</v>
      </c>
      <c r="C58" s="120"/>
      <c r="D58" s="120"/>
      <c r="E58" s="119">
        <v>4263.3900000000003</v>
      </c>
      <c r="F58" s="121">
        <v>159.34</v>
      </c>
      <c r="G58" s="122"/>
      <c r="H58" s="73"/>
    </row>
    <row r="59" spans="1:8" x14ac:dyDescent="0.2">
      <c r="A59" s="118" t="s">
        <v>155</v>
      </c>
      <c r="B59" s="119">
        <v>1693.13</v>
      </c>
      <c r="C59" s="120"/>
      <c r="D59" s="120"/>
      <c r="E59" s="121">
        <v>387.99</v>
      </c>
      <c r="F59" s="121">
        <v>22.92</v>
      </c>
      <c r="G59" s="122"/>
      <c r="H59" s="73"/>
    </row>
    <row r="60" spans="1:8" x14ac:dyDescent="0.2">
      <c r="A60" s="118" t="s">
        <v>34</v>
      </c>
      <c r="B60" s="119">
        <v>1182.9000000000001</v>
      </c>
      <c r="C60" s="120"/>
      <c r="D60" s="120"/>
      <c r="E60" s="119">
        <v>1496.4</v>
      </c>
      <c r="F60" s="121">
        <v>126.5</v>
      </c>
      <c r="G60" s="122"/>
      <c r="H60" s="73"/>
    </row>
    <row r="61" spans="1:8" x14ac:dyDescent="0.2">
      <c r="A61" s="117" t="s">
        <v>35</v>
      </c>
      <c r="B61" s="114">
        <v>71644.850000000006</v>
      </c>
      <c r="C61" s="115">
        <v>0</v>
      </c>
      <c r="D61" s="115">
        <v>0</v>
      </c>
      <c r="E61" s="114">
        <v>64010.07</v>
      </c>
      <c r="F61" s="115">
        <v>89.34</v>
      </c>
      <c r="G61" s="116">
        <v>0</v>
      </c>
      <c r="H61" s="73"/>
    </row>
    <row r="62" spans="1:8" x14ac:dyDescent="0.2">
      <c r="A62" s="118" t="s">
        <v>36</v>
      </c>
      <c r="B62" s="119">
        <v>8011.01</v>
      </c>
      <c r="C62" s="120"/>
      <c r="D62" s="120"/>
      <c r="E62" s="119">
        <v>7359.68</v>
      </c>
      <c r="F62" s="121">
        <v>91.87</v>
      </c>
      <c r="G62" s="122"/>
      <c r="H62" s="73"/>
    </row>
    <row r="63" spans="1:8" x14ac:dyDescent="0.2">
      <c r="A63" s="118" t="s">
        <v>37</v>
      </c>
      <c r="B63" s="119">
        <v>31369.84</v>
      </c>
      <c r="C63" s="120">
        <v>0</v>
      </c>
      <c r="D63" s="120">
        <v>0</v>
      </c>
      <c r="E63" s="119">
        <v>16482.55</v>
      </c>
      <c r="F63" s="121">
        <v>52.54</v>
      </c>
      <c r="G63" s="122"/>
      <c r="H63" s="73"/>
    </row>
    <row r="64" spans="1:8" x14ac:dyDescent="0.2">
      <c r="A64" s="118" t="s">
        <v>38</v>
      </c>
      <c r="B64" s="121">
        <v>507.86</v>
      </c>
      <c r="C64" s="120"/>
      <c r="D64" s="120"/>
      <c r="E64" s="121">
        <v>663.95</v>
      </c>
      <c r="F64" s="121">
        <v>130.72999999999999</v>
      </c>
      <c r="G64" s="122"/>
      <c r="H64" s="73"/>
    </row>
    <row r="65" spans="1:8" x14ac:dyDescent="0.2">
      <c r="A65" s="118" t="s">
        <v>39</v>
      </c>
      <c r="B65" s="119">
        <v>7551.09</v>
      </c>
      <c r="C65" s="120"/>
      <c r="D65" s="120"/>
      <c r="E65" s="119">
        <v>8874.06</v>
      </c>
      <c r="F65" s="121">
        <v>117.52</v>
      </c>
      <c r="G65" s="122"/>
      <c r="H65" s="73"/>
    </row>
    <row r="66" spans="1:8" x14ac:dyDescent="0.2">
      <c r="A66" s="118" t="s">
        <v>40</v>
      </c>
      <c r="B66" s="121">
        <v>165.93</v>
      </c>
      <c r="C66" s="120"/>
      <c r="D66" s="120"/>
      <c r="E66" s="121">
        <v>492.59</v>
      </c>
      <c r="F66" s="121">
        <v>296.87</v>
      </c>
      <c r="G66" s="122"/>
      <c r="H66" s="73"/>
    </row>
    <row r="67" spans="1:8" x14ac:dyDescent="0.2">
      <c r="A67" s="118" t="s">
        <v>41</v>
      </c>
      <c r="B67" s="119">
        <v>8029.73</v>
      </c>
      <c r="C67" s="120"/>
      <c r="D67" s="120"/>
      <c r="E67" s="119">
        <v>7928.74</v>
      </c>
      <c r="F67" s="121">
        <v>98.74</v>
      </c>
      <c r="G67" s="122"/>
      <c r="H67" s="73"/>
    </row>
    <row r="68" spans="1:8" x14ac:dyDescent="0.2">
      <c r="A68" s="118" t="s">
        <v>42</v>
      </c>
      <c r="B68" s="119">
        <v>9613.2999999999993</v>
      </c>
      <c r="C68" s="120"/>
      <c r="D68" s="120"/>
      <c r="E68" s="119">
        <v>13424.3</v>
      </c>
      <c r="F68" s="121">
        <v>139.63999999999999</v>
      </c>
      <c r="G68" s="122"/>
      <c r="H68" s="73"/>
    </row>
    <row r="69" spans="1:8" x14ac:dyDescent="0.2">
      <c r="A69" s="118" t="s">
        <v>43</v>
      </c>
      <c r="B69" s="119">
        <v>3158.61</v>
      </c>
      <c r="C69" s="120"/>
      <c r="D69" s="120"/>
      <c r="E69" s="119">
        <v>3000.03</v>
      </c>
      <c r="F69" s="121">
        <v>94.98</v>
      </c>
      <c r="G69" s="122"/>
      <c r="H69" s="73"/>
    </row>
    <row r="70" spans="1:8" x14ac:dyDescent="0.2">
      <c r="A70" s="118" t="s">
        <v>44</v>
      </c>
      <c r="B70" s="119">
        <v>3237.48</v>
      </c>
      <c r="C70" s="120">
        <v>0</v>
      </c>
      <c r="D70" s="120">
        <v>0</v>
      </c>
      <c r="E70" s="119">
        <v>5784.17</v>
      </c>
      <c r="F70" s="121">
        <v>178.66</v>
      </c>
      <c r="G70" s="122"/>
      <c r="H70" s="73"/>
    </row>
    <row r="71" spans="1:8" x14ac:dyDescent="0.2">
      <c r="A71" s="117" t="s">
        <v>45</v>
      </c>
      <c r="B71" s="114">
        <v>9424.4699999999993</v>
      </c>
      <c r="C71" s="115">
        <v>0</v>
      </c>
      <c r="D71" s="115">
        <v>0</v>
      </c>
      <c r="E71" s="114">
        <v>1982.89</v>
      </c>
      <c r="F71" s="115">
        <v>21.04</v>
      </c>
      <c r="G71" s="116">
        <v>0</v>
      </c>
      <c r="H71" s="73"/>
    </row>
    <row r="72" spans="1:8" x14ac:dyDescent="0.2">
      <c r="A72" s="118" t="s">
        <v>46</v>
      </c>
      <c r="B72" s="119">
        <v>1397.67</v>
      </c>
      <c r="C72" s="120"/>
      <c r="D72" s="120"/>
      <c r="E72" s="119">
        <v>1118.1300000000001</v>
      </c>
      <c r="F72" s="121">
        <v>80</v>
      </c>
      <c r="G72" s="122"/>
      <c r="H72" s="73"/>
    </row>
    <row r="73" spans="1:8" x14ac:dyDescent="0.2">
      <c r="A73" s="118" t="s">
        <v>47</v>
      </c>
      <c r="B73" s="121">
        <v>639.98</v>
      </c>
      <c r="C73" s="120"/>
      <c r="D73" s="120"/>
      <c r="E73" s="121">
        <v>264.63</v>
      </c>
      <c r="F73" s="121">
        <v>41.35</v>
      </c>
      <c r="G73" s="122"/>
      <c r="H73" s="73"/>
    </row>
    <row r="74" spans="1:8" x14ac:dyDescent="0.2">
      <c r="A74" s="118" t="s">
        <v>48</v>
      </c>
      <c r="B74" s="121">
        <v>110</v>
      </c>
      <c r="C74" s="120"/>
      <c r="D74" s="120"/>
      <c r="E74" s="121">
        <v>125</v>
      </c>
      <c r="F74" s="121">
        <v>113.64</v>
      </c>
      <c r="G74" s="122"/>
      <c r="H74" s="73"/>
    </row>
    <row r="75" spans="1:8" x14ac:dyDescent="0.2">
      <c r="A75" s="118" t="s">
        <v>49</v>
      </c>
      <c r="B75" s="121">
        <v>242.05</v>
      </c>
      <c r="C75" s="120"/>
      <c r="D75" s="120"/>
      <c r="E75" s="120">
        <v>0</v>
      </c>
      <c r="F75" s="120"/>
      <c r="G75" s="122"/>
      <c r="H75" s="73"/>
    </row>
    <row r="76" spans="1:8" x14ac:dyDescent="0.2">
      <c r="A76" s="118" t="s">
        <v>50</v>
      </c>
      <c r="B76" s="119">
        <v>7034.77</v>
      </c>
      <c r="C76" s="120"/>
      <c r="D76" s="120"/>
      <c r="E76" s="121">
        <v>475.13</v>
      </c>
      <c r="F76" s="121">
        <v>6.75</v>
      </c>
      <c r="G76" s="122"/>
      <c r="H76" s="73"/>
    </row>
    <row r="77" spans="1:8" x14ac:dyDescent="0.2">
      <c r="A77" s="113" t="s">
        <v>51</v>
      </c>
      <c r="B77" s="115">
        <v>966.62</v>
      </c>
      <c r="C77" s="114">
        <v>1400</v>
      </c>
      <c r="D77" s="114">
        <v>1400</v>
      </c>
      <c r="E77" s="115">
        <v>798.62</v>
      </c>
      <c r="F77" s="115">
        <v>82.62</v>
      </c>
      <c r="G77" s="116">
        <v>57.04</v>
      </c>
      <c r="H77" s="73"/>
    </row>
    <row r="78" spans="1:8" x14ac:dyDescent="0.2">
      <c r="A78" s="117" t="s">
        <v>52</v>
      </c>
      <c r="B78" s="115">
        <v>966.62</v>
      </c>
      <c r="C78" s="115">
        <v>0</v>
      </c>
      <c r="D78" s="115">
        <v>0</v>
      </c>
      <c r="E78" s="115">
        <v>798.62</v>
      </c>
      <c r="F78" s="115">
        <v>82.62</v>
      </c>
      <c r="G78" s="116">
        <v>0</v>
      </c>
      <c r="H78" s="73"/>
    </row>
    <row r="79" spans="1:8" x14ac:dyDescent="0.2">
      <c r="A79" s="118" t="s">
        <v>53</v>
      </c>
      <c r="B79" s="121">
        <v>961.07</v>
      </c>
      <c r="C79" s="120"/>
      <c r="D79" s="120"/>
      <c r="E79" s="121">
        <v>798.62</v>
      </c>
      <c r="F79" s="121">
        <v>83.1</v>
      </c>
      <c r="G79" s="122"/>
      <c r="H79" s="73"/>
    </row>
    <row r="80" spans="1:8" x14ac:dyDescent="0.2">
      <c r="A80" s="118" t="s">
        <v>54</v>
      </c>
      <c r="B80" s="121">
        <v>5.55</v>
      </c>
      <c r="C80" s="120"/>
      <c r="D80" s="120"/>
      <c r="E80" s="120"/>
      <c r="F80" s="120"/>
      <c r="G80" s="122"/>
      <c r="H80" s="73"/>
    </row>
    <row r="81" spans="1:8" x14ac:dyDescent="0.2">
      <c r="A81" s="113" t="s">
        <v>55</v>
      </c>
      <c r="B81" s="114">
        <v>25687.14</v>
      </c>
      <c r="C81" s="114">
        <v>30000</v>
      </c>
      <c r="D81" s="114">
        <v>30000</v>
      </c>
      <c r="E81" s="114">
        <v>25037.360000000001</v>
      </c>
      <c r="F81" s="115">
        <v>97.47</v>
      </c>
      <c r="G81" s="116">
        <v>83.46</v>
      </c>
      <c r="H81" s="73"/>
    </row>
    <row r="82" spans="1:8" x14ac:dyDescent="0.2">
      <c r="A82" s="117" t="s">
        <v>56</v>
      </c>
      <c r="B82" s="114">
        <v>25687.14</v>
      </c>
      <c r="C82" s="115">
        <v>0</v>
      </c>
      <c r="D82" s="115">
        <v>0</v>
      </c>
      <c r="E82" s="114">
        <v>25037.360000000001</v>
      </c>
      <c r="F82" s="115">
        <v>97.47</v>
      </c>
      <c r="G82" s="116">
        <v>0</v>
      </c>
      <c r="H82" s="73"/>
    </row>
    <row r="83" spans="1:8" x14ac:dyDescent="0.2">
      <c r="A83" s="118" t="s">
        <v>57</v>
      </c>
      <c r="B83" s="119">
        <v>25687.14</v>
      </c>
      <c r="C83" s="120"/>
      <c r="D83" s="120"/>
      <c r="E83" s="119">
        <v>25037.360000000001</v>
      </c>
      <c r="F83" s="121">
        <v>97.47</v>
      </c>
      <c r="G83" s="122"/>
      <c r="H83" s="73"/>
    </row>
    <row r="84" spans="1:8" x14ac:dyDescent="0.2">
      <c r="A84" s="113" t="s">
        <v>58</v>
      </c>
      <c r="B84" s="114">
        <v>1043.47</v>
      </c>
      <c r="C84" s="114">
        <v>1100</v>
      </c>
      <c r="D84" s="114">
        <v>1100</v>
      </c>
      <c r="E84" s="114">
        <v>1010.58</v>
      </c>
      <c r="F84" s="115">
        <v>96.85</v>
      </c>
      <c r="G84" s="116">
        <v>91.87</v>
      </c>
      <c r="H84" s="73"/>
    </row>
    <row r="85" spans="1:8" x14ac:dyDescent="0.2">
      <c r="A85" s="117" t="s">
        <v>59</v>
      </c>
      <c r="B85" s="114">
        <v>1043.47</v>
      </c>
      <c r="C85" s="115">
        <v>0</v>
      </c>
      <c r="D85" s="115">
        <v>0</v>
      </c>
      <c r="E85" s="114">
        <v>1010.58</v>
      </c>
      <c r="F85" s="115">
        <v>96.85</v>
      </c>
      <c r="G85" s="116">
        <v>0</v>
      </c>
      <c r="H85" s="73"/>
    </row>
    <row r="86" spans="1:8" x14ac:dyDescent="0.2">
      <c r="A86" s="118" t="s">
        <v>156</v>
      </c>
      <c r="B86" s="119">
        <v>1043.47</v>
      </c>
      <c r="C86" s="120"/>
      <c r="D86" s="120"/>
      <c r="E86" s="119">
        <v>1010.58</v>
      </c>
      <c r="F86" s="121">
        <v>96.85</v>
      </c>
      <c r="G86" s="122"/>
      <c r="H86" s="73"/>
    </row>
    <row r="87" spans="1:8" x14ac:dyDescent="0.2">
      <c r="A87" s="109" t="s">
        <v>60</v>
      </c>
      <c r="B87" s="110">
        <v>25504.18</v>
      </c>
      <c r="C87" s="110">
        <v>403970</v>
      </c>
      <c r="D87" s="110">
        <v>403970</v>
      </c>
      <c r="E87" s="110">
        <v>190712.04</v>
      </c>
      <c r="F87" s="111">
        <v>747.77</v>
      </c>
      <c r="G87" s="112">
        <v>47.21</v>
      </c>
      <c r="H87" s="73"/>
    </row>
    <row r="88" spans="1:8" x14ac:dyDescent="0.2">
      <c r="A88" s="113" t="s">
        <v>61</v>
      </c>
      <c r="B88" s="114">
        <v>18879.18</v>
      </c>
      <c r="C88" s="114">
        <v>60205</v>
      </c>
      <c r="D88" s="114">
        <v>60205</v>
      </c>
      <c r="E88" s="114">
        <v>17329.740000000002</v>
      </c>
      <c r="F88" s="115">
        <v>91.79</v>
      </c>
      <c r="G88" s="116">
        <v>28.78</v>
      </c>
      <c r="H88" s="73"/>
    </row>
    <row r="89" spans="1:8" x14ac:dyDescent="0.2">
      <c r="A89" s="117" t="s">
        <v>62</v>
      </c>
      <c r="B89" s="114">
        <v>10324.18</v>
      </c>
      <c r="C89" s="115">
        <v>0</v>
      </c>
      <c r="D89" s="115">
        <v>0</v>
      </c>
      <c r="E89" s="114">
        <v>9402.02</v>
      </c>
      <c r="F89" s="115">
        <v>91.07</v>
      </c>
      <c r="G89" s="116">
        <v>0</v>
      </c>
      <c r="H89" s="73"/>
    </row>
    <row r="90" spans="1:8" x14ac:dyDescent="0.2">
      <c r="A90" s="118" t="s">
        <v>63</v>
      </c>
      <c r="B90" s="119">
        <v>10324.18</v>
      </c>
      <c r="C90" s="120"/>
      <c r="D90" s="120"/>
      <c r="E90" s="119">
        <v>9402.02</v>
      </c>
      <c r="F90" s="121">
        <v>91.07</v>
      </c>
      <c r="G90" s="122"/>
      <c r="H90" s="73"/>
    </row>
    <row r="91" spans="1:8" x14ac:dyDescent="0.2">
      <c r="A91" s="117" t="s">
        <v>64</v>
      </c>
      <c r="B91" s="114">
        <v>8555</v>
      </c>
      <c r="C91" s="115">
        <v>0</v>
      </c>
      <c r="D91" s="115">
        <v>0</v>
      </c>
      <c r="E91" s="114">
        <v>6211.37</v>
      </c>
      <c r="F91" s="115">
        <v>72.61</v>
      </c>
      <c r="G91" s="116">
        <v>0</v>
      </c>
      <c r="H91" s="73"/>
    </row>
    <row r="92" spans="1:8" x14ac:dyDescent="0.2">
      <c r="A92" s="118" t="s">
        <v>65</v>
      </c>
      <c r="B92" s="119">
        <v>8555</v>
      </c>
      <c r="C92" s="120"/>
      <c r="D92" s="120"/>
      <c r="E92" s="119">
        <v>6211.37</v>
      </c>
      <c r="F92" s="121">
        <v>72.61</v>
      </c>
      <c r="G92" s="122"/>
      <c r="H92" s="73"/>
    </row>
    <row r="93" spans="1:8" x14ac:dyDescent="0.2">
      <c r="A93" s="117" t="s">
        <v>121</v>
      </c>
      <c r="B93" s="115">
        <v>0</v>
      </c>
      <c r="C93" s="115">
        <v>0</v>
      </c>
      <c r="D93" s="115">
        <v>0</v>
      </c>
      <c r="E93" s="114">
        <v>1716.35</v>
      </c>
      <c r="F93" s="115">
        <v>0</v>
      </c>
      <c r="G93" s="116">
        <v>0</v>
      </c>
      <c r="H93" s="73"/>
    </row>
    <row r="94" spans="1:8" x14ac:dyDescent="0.2">
      <c r="A94" s="118" t="s">
        <v>122</v>
      </c>
      <c r="B94" s="120"/>
      <c r="C94" s="120"/>
      <c r="D94" s="120"/>
      <c r="E94" s="119">
        <v>1716.35</v>
      </c>
      <c r="F94" s="120"/>
      <c r="G94" s="122"/>
      <c r="H94" s="73"/>
    </row>
    <row r="95" spans="1:8" x14ac:dyDescent="0.2">
      <c r="A95" s="113" t="s">
        <v>66</v>
      </c>
      <c r="B95" s="114">
        <v>6625</v>
      </c>
      <c r="C95" s="114">
        <v>343765</v>
      </c>
      <c r="D95" s="114">
        <v>343765</v>
      </c>
      <c r="E95" s="114">
        <v>173382.3</v>
      </c>
      <c r="F95" s="114">
        <v>2617.09</v>
      </c>
      <c r="G95" s="116">
        <v>50.44</v>
      </c>
      <c r="H95" s="73"/>
    </row>
    <row r="96" spans="1:8" x14ac:dyDescent="0.2">
      <c r="A96" s="117" t="s">
        <v>67</v>
      </c>
      <c r="B96" s="114">
        <v>6625</v>
      </c>
      <c r="C96" s="115">
        <v>0</v>
      </c>
      <c r="D96" s="115">
        <v>0</v>
      </c>
      <c r="E96" s="114">
        <v>173382.3</v>
      </c>
      <c r="F96" s="114">
        <v>2617.09</v>
      </c>
      <c r="G96" s="116">
        <v>0</v>
      </c>
      <c r="H96" s="73"/>
    </row>
    <row r="97" spans="1:8" s="5" customFormat="1" x14ac:dyDescent="0.2">
      <c r="A97" s="118" t="s">
        <v>68</v>
      </c>
      <c r="B97" s="119">
        <v>6625</v>
      </c>
      <c r="C97" s="120">
        <v>0</v>
      </c>
      <c r="D97" s="120">
        <v>0</v>
      </c>
      <c r="E97" s="119">
        <v>173382.3</v>
      </c>
      <c r="F97" s="119">
        <v>2617.09</v>
      </c>
      <c r="G97" s="122"/>
      <c r="H97" s="73"/>
    </row>
    <row r="98" spans="1:8" s="5" customFormat="1" x14ac:dyDescent="0.2">
      <c r="A98" s="123" t="s">
        <v>69</v>
      </c>
      <c r="B98" s="124">
        <v>2234752.73</v>
      </c>
      <c r="C98" s="124">
        <v>3129107</v>
      </c>
      <c r="D98" s="124">
        <v>3129107</v>
      </c>
      <c r="E98" s="124">
        <v>2708816.91</v>
      </c>
      <c r="F98" s="125">
        <v>121.21</v>
      </c>
      <c r="G98" s="116">
        <v>86.57</v>
      </c>
      <c r="H98" s="73"/>
    </row>
    <row r="99" spans="1:8" x14ac:dyDescent="0.2">
      <c r="G99" s="1"/>
    </row>
  </sheetData>
  <mergeCells count="3">
    <mergeCell ref="A1:G1"/>
    <mergeCell ref="A3:G3"/>
    <mergeCell ref="A7:G7"/>
  </mergeCells>
  <conditionalFormatting sqref="B14">
    <cfRule type="containsBlanks" dxfId="57" priority="97">
      <formula>LEN(TRIM(B14))=0</formula>
    </cfRule>
  </conditionalFormatting>
  <conditionalFormatting sqref="B16:B19">
    <cfRule type="containsBlanks" dxfId="56" priority="90">
      <formula>LEN(TRIM(B16))=0</formula>
    </cfRule>
  </conditionalFormatting>
  <conditionalFormatting sqref="B21:B22">
    <cfRule type="containsBlanks" dxfId="55" priority="87">
      <formula>LEN(TRIM(B21))=0</formula>
    </cfRule>
  </conditionalFormatting>
  <conditionalFormatting sqref="B24:B25">
    <cfRule type="containsBlanks" dxfId="54" priority="85">
      <formula>LEN(TRIM(B24))=0</formula>
    </cfRule>
  </conditionalFormatting>
  <conditionalFormatting sqref="B27:B28">
    <cfRule type="containsBlanks" dxfId="53" priority="82">
      <formula>LEN(TRIM(B27))=0</formula>
    </cfRule>
  </conditionalFormatting>
  <conditionalFormatting sqref="B30:B33">
    <cfRule type="containsBlanks" dxfId="52" priority="81">
      <formula>LEN(TRIM(B30))=0</formula>
    </cfRule>
  </conditionalFormatting>
  <conditionalFormatting sqref="B37:B40">
    <cfRule type="containsBlanks" dxfId="51" priority="79">
      <formula>LEN(TRIM(B37))=0</formula>
    </cfRule>
  </conditionalFormatting>
  <conditionalFormatting sqref="B44">
    <cfRule type="containsBlanks" dxfId="50" priority="77">
      <formula>LEN(TRIM(B44))=0</formula>
    </cfRule>
  </conditionalFormatting>
  <conditionalFormatting sqref="B48:B49">
    <cfRule type="containsBlanks" dxfId="49" priority="75">
      <formula>LEN(TRIM(B48))=0</formula>
    </cfRule>
  </conditionalFormatting>
  <conditionalFormatting sqref="B51:B52">
    <cfRule type="containsBlanks" dxfId="48" priority="72">
      <formula>LEN(TRIM(B51))=0</formula>
    </cfRule>
  </conditionalFormatting>
  <conditionalFormatting sqref="B56:B58">
    <cfRule type="containsBlanks" dxfId="47" priority="70">
      <formula>LEN(TRIM(B56))=0</formula>
    </cfRule>
  </conditionalFormatting>
  <conditionalFormatting sqref="B61">
    <cfRule type="containsBlanks" dxfId="46" priority="68">
      <formula>LEN(TRIM(B61))=0</formula>
    </cfRule>
  </conditionalFormatting>
  <conditionalFormatting sqref="B65">
    <cfRule type="containsBlanks" dxfId="45" priority="66">
      <formula>LEN(TRIM(B65))=0</formula>
    </cfRule>
  </conditionalFormatting>
  <conditionalFormatting sqref="B72">
    <cfRule type="containsBlanks" dxfId="44" priority="64">
      <formula>LEN(TRIM(B72))=0</formula>
    </cfRule>
  </conditionalFormatting>
  <conditionalFormatting sqref="B74:B76">
    <cfRule type="containsBlanks" dxfId="43" priority="63">
      <formula>LEN(TRIM(B74))=0</formula>
    </cfRule>
  </conditionalFormatting>
  <conditionalFormatting sqref="B78">
    <cfRule type="containsBlanks" dxfId="42" priority="62">
      <formula>LEN(TRIM(B78))=0</formula>
    </cfRule>
  </conditionalFormatting>
  <conditionalFormatting sqref="C12:D12">
    <cfRule type="containsBlanks" dxfId="41" priority="96">
      <formula>LEN(TRIM(C12))=0</formula>
    </cfRule>
  </conditionalFormatting>
  <conditionalFormatting sqref="C35:D35">
    <cfRule type="containsBlanks" dxfId="40" priority="95">
      <formula>LEN(TRIM(C35))=0</formula>
    </cfRule>
  </conditionalFormatting>
  <conditionalFormatting sqref="C42:D42">
    <cfRule type="containsBlanks" dxfId="39" priority="94">
      <formula>LEN(TRIM(C42))=0</formula>
    </cfRule>
  </conditionalFormatting>
  <conditionalFormatting sqref="C46:D46">
    <cfRule type="containsBlanks" dxfId="38" priority="93">
      <formula>LEN(TRIM(C46))=0</formula>
    </cfRule>
  </conditionalFormatting>
  <conditionalFormatting sqref="C54:D54">
    <cfRule type="containsBlanks" dxfId="37" priority="92">
      <formula>LEN(TRIM(C54))=0</formula>
    </cfRule>
  </conditionalFormatting>
  <conditionalFormatting sqref="C63:D63">
    <cfRule type="containsBlanks" dxfId="36" priority="91">
      <formula>LEN(TRIM(C63))=0</formula>
    </cfRule>
  </conditionalFormatting>
  <conditionalFormatting sqref="C70:D70">
    <cfRule type="containsBlanks" dxfId="35" priority="58">
      <formula>LEN(TRIM(C70))=0</formula>
    </cfRule>
  </conditionalFormatting>
  <conditionalFormatting sqref="C97:D97">
    <cfRule type="containsBlanks" dxfId="34" priority="55">
      <formula>LEN(TRIM(C97))=0</formula>
    </cfRule>
  </conditionalFormatting>
  <conditionalFormatting sqref="E14">
    <cfRule type="containsBlanks" dxfId="33" priority="88">
      <formula>LEN(TRIM(E14))=0</formula>
    </cfRule>
  </conditionalFormatting>
  <conditionalFormatting sqref="E16:E19">
    <cfRule type="containsBlanks" dxfId="32" priority="89">
      <formula>LEN(TRIM(E16))=0</formula>
    </cfRule>
  </conditionalFormatting>
  <conditionalFormatting sqref="E21:E22">
    <cfRule type="containsBlanks" dxfId="31" priority="86">
      <formula>LEN(TRIM(E21))=0</formula>
    </cfRule>
  </conditionalFormatting>
  <conditionalFormatting sqref="E24:E25">
    <cfRule type="containsBlanks" dxfId="30" priority="84">
      <formula>LEN(TRIM(E24))=0</formula>
    </cfRule>
  </conditionalFormatting>
  <conditionalFormatting sqref="E27:E28">
    <cfRule type="containsBlanks" dxfId="29" priority="83">
      <formula>LEN(TRIM(E27))=0</formula>
    </cfRule>
  </conditionalFormatting>
  <conditionalFormatting sqref="E30:E33">
    <cfRule type="containsBlanks" dxfId="28" priority="80">
      <formula>LEN(TRIM(E30))=0</formula>
    </cfRule>
  </conditionalFormatting>
  <conditionalFormatting sqref="E37:E40">
    <cfRule type="containsBlanks" dxfId="27" priority="78">
      <formula>LEN(TRIM(E37))=0</formula>
    </cfRule>
  </conditionalFormatting>
  <conditionalFormatting sqref="E44">
    <cfRule type="containsBlanks" dxfId="26" priority="76">
      <formula>LEN(TRIM(E44))=0</formula>
    </cfRule>
  </conditionalFormatting>
  <conditionalFormatting sqref="E48:E49">
    <cfRule type="containsBlanks" dxfId="25" priority="73">
      <formula>LEN(TRIM(E48))=0</formula>
    </cfRule>
  </conditionalFormatting>
  <conditionalFormatting sqref="E51:E52">
    <cfRule type="containsBlanks" dxfId="24" priority="71">
      <formula>LEN(TRIM(E51))=0</formula>
    </cfRule>
  </conditionalFormatting>
  <conditionalFormatting sqref="E56:E58">
    <cfRule type="containsBlanks" dxfId="23" priority="69">
      <formula>LEN(TRIM(E56))=0</formula>
    </cfRule>
  </conditionalFormatting>
  <conditionalFormatting sqref="E61">
    <cfRule type="containsBlanks" dxfId="22" priority="67">
      <formula>LEN(TRIM(E61))=0</formula>
    </cfRule>
  </conditionalFormatting>
  <conditionalFormatting sqref="E65">
    <cfRule type="containsBlanks" dxfId="21" priority="65">
      <formula>LEN(TRIM(E65))=0</formula>
    </cfRule>
  </conditionalFormatting>
  <conditionalFormatting sqref="E72">
    <cfRule type="containsBlanks" dxfId="20" priority="61">
      <formula>LEN(TRIM(E72))=0</formula>
    </cfRule>
  </conditionalFormatting>
  <conditionalFormatting sqref="E74:E76">
    <cfRule type="containsBlanks" dxfId="19" priority="60">
      <formula>LEN(TRIM(E74))=0</formula>
    </cfRule>
  </conditionalFormatting>
  <conditionalFormatting sqref="E78">
    <cfRule type="containsBlanks" dxfId="18" priority="59">
      <formula>LEN(TRIM(E78))=0</formula>
    </cfRule>
  </conditionalFormatting>
  <pageMargins left="0.19685039370078741" right="0.19685039370078741" top="0.39370078740157483" bottom="0.39370078740157483" header="0.19685039370078741" footer="0.19685039370078741"/>
  <pageSetup paperSize="9" scale="86" firstPageNumber="2" orientation="landscape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36"/>
  <sheetViews>
    <sheetView showGridLines="0" zoomScaleNormal="100" workbookViewId="0">
      <selection activeCell="F34" sqref="F34"/>
    </sheetView>
  </sheetViews>
  <sheetFormatPr defaultColWidth="9.140625" defaultRowHeight="12.75" x14ac:dyDescent="0.2"/>
  <cols>
    <col min="1" max="1" width="83" style="1" customWidth="1"/>
    <col min="2" max="2" width="14.7109375" style="1" bestFit="1" customWidth="1"/>
    <col min="3" max="3" width="15.140625" style="1" bestFit="1" customWidth="1"/>
    <col min="4" max="5" width="14.7109375" style="1" bestFit="1" customWidth="1"/>
    <col min="6" max="6" width="9.7109375" style="1" customWidth="1"/>
    <col min="7" max="7" width="8.5703125" style="1" bestFit="1" customWidth="1"/>
    <col min="8" max="16384" width="9.140625" style="1"/>
  </cols>
  <sheetData>
    <row r="2" spans="1:13" s="3" customFormat="1" ht="15.75" x14ac:dyDescent="0.25">
      <c r="A2" s="148" t="s">
        <v>136</v>
      </c>
      <c r="B2" s="148"/>
      <c r="C2" s="148"/>
      <c r="D2" s="148"/>
      <c r="E2" s="148"/>
      <c r="F2" s="148"/>
      <c r="G2" s="148"/>
    </row>
    <row r="3" spans="1:13" ht="13.5" thickBot="1" x14ac:dyDescent="0.25">
      <c r="A3" s="42"/>
      <c r="B3" s="42"/>
      <c r="C3" s="42"/>
      <c r="D3" s="42"/>
      <c r="E3" s="42"/>
      <c r="F3" s="42"/>
      <c r="G3" s="42"/>
    </row>
    <row r="4" spans="1:13" ht="77.25" thickBot="1" x14ac:dyDescent="0.25">
      <c r="A4" s="106" t="s">
        <v>143</v>
      </c>
      <c r="B4" s="106" t="s">
        <v>144</v>
      </c>
      <c r="C4" s="106" t="s">
        <v>145</v>
      </c>
      <c r="D4" s="106" t="s">
        <v>146</v>
      </c>
      <c r="E4" s="106" t="s">
        <v>147</v>
      </c>
      <c r="F4" s="106" t="s">
        <v>148</v>
      </c>
      <c r="G4" s="106" t="s">
        <v>149</v>
      </c>
    </row>
    <row r="5" spans="1:13" s="4" customFormat="1" x14ac:dyDescent="0.2">
      <c r="A5" s="107" t="s">
        <v>0</v>
      </c>
      <c r="B5" s="107"/>
      <c r="C5" s="107"/>
      <c r="D5" s="107"/>
      <c r="E5" s="107"/>
      <c r="F5" s="107"/>
      <c r="G5" s="108"/>
    </row>
    <row r="6" spans="1:13" x14ac:dyDescent="0.2">
      <c r="A6" s="126" t="s">
        <v>157</v>
      </c>
      <c r="B6" s="127">
        <v>62466.18</v>
      </c>
      <c r="C6" s="127">
        <v>103920</v>
      </c>
      <c r="D6" s="127">
        <v>103920</v>
      </c>
      <c r="E6" s="127">
        <v>81620.160000000003</v>
      </c>
      <c r="F6" s="128">
        <v>130.66</v>
      </c>
      <c r="G6" s="116">
        <v>78.540000000000006</v>
      </c>
    </row>
    <row r="7" spans="1:13" ht="15.75" x14ac:dyDescent="0.25">
      <c r="A7" s="129" t="s">
        <v>94</v>
      </c>
      <c r="B7" s="127">
        <v>62466.18</v>
      </c>
      <c r="C7" s="127">
        <v>103920</v>
      </c>
      <c r="D7" s="127">
        <v>103920</v>
      </c>
      <c r="E7" s="127">
        <v>81620.160000000003</v>
      </c>
      <c r="F7" s="128">
        <v>130.66</v>
      </c>
      <c r="G7" s="116">
        <v>78.540000000000006</v>
      </c>
      <c r="I7" s="82" t="s">
        <v>132</v>
      </c>
      <c r="J7" s="83"/>
      <c r="K7" s="83"/>
      <c r="L7" s="83"/>
      <c r="M7" s="83"/>
    </row>
    <row r="8" spans="1:13" ht="15.75" x14ac:dyDescent="0.25">
      <c r="A8" s="129" t="s">
        <v>103</v>
      </c>
      <c r="B8" s="127">
        <v>2693.27</v>
      </c>
      <c r="C8" s="127">
        <v>4000</v>
      </c>
      <c r="D8" s="127">
        <v>4000</v>
      </c>
      <c r="E8" s="127">
        <v>4178.78</v>
      </c>
      <c r="F8" s="128">
        <v>155.16</v>
      </c>
      <c r="G8" s="116">
        <v>104.47</v>
      </c>
      <c r="I8" s="82" t="s">
        <v>133</v>
      </c>
      <c r="J8" s="83"/>
      <c r="K8" s="83"/>
      <c r="L8" s="83"/>
      <c r="M8" s="83"/>
    </row>
    <row r="9" spans="1:13" x14ac:dyDescent="0.2">
      <c r="A9" s="129" t="s">
        <v>100</v>
      </c>
      <c r="B9" s="127">
        <v>2693.27</v>
      </c>
      <c r="C9" s="127">
        <v>4000</v>
      </c>
      <c r="D9" s="127">
        <v>4000</v>
      </c>
      <c r="E9" s="127">
        <v>4178.78</v>
      </c>
      <c r="F9" s="128">
        <v>155.16</v>
      </c>
      <c r="G9" s="116">
        <v>104.47</v>
      </c>
      <c r="I9" s="84" t="s">
        <v>134</v>
      </c>
    </row>
    <row r="10" spans="1:13" x14ac:dyDescent="0.2">
      <c r="A10" s="126" t="s">
        <v>158</v>
      </c>
      <c r="B10" s="127">
        <v>183659.77</v>
      </c>
      <c r="C10" s="127">
        <v>301027</v>
      </c>
      <c r="D10" s="127">
        <v>301027</v>
      </c>
      <c r="E10" s="127">
        <v>286473.32</v>
      </c>
      <c r="F10" s="128">
        <v>155.97999999999999</v>
      </c>
      <c r="G10" s="116">
        <v>95.17</v>
      </c>
    </row>
    <row r="11" spans="1:13" x14ac:dyDescent="0.2">
      <c r="A11" s="129" t="s">
        <v>96</v>
      </c>
      <c r="B11" s="127">
        <v>46259.32</v>
      </c>
      <c r="C11" s="127">
        <v>72160</v>
      </c>
      <c r="D11" s="127">
        <v>72160</v>
      </c>
      <c r="E11" s="127">
        <v>46071.53</v>
      </c>
      <c r="F11" s="128">
        <v>99.59</v>
      </c>
      <c r="G11" s="116">
        <v>63.85</v>
      </c>
    </row>
    <row r="12" spans="1:13" x14ac:dyDescent="0.2">
      <c r="A12" s="129" t="s">
        <v>99</v>
      </c>
      <c r="B12" s="127">
        <v>137400.45000000001</v>
      </c>
      <c r="C12" s="127">
        <v>228867</v>
      </c>
      <c r="D12" s="127">
        <v>228867</v>
      </c>
      <c r="E12" s="127">
        <v>240401.79</v>
      </c>
      <c r="F12" s="128">
        <v>174.96</v>
      </c>
      <c r="G12" s="116">
        <v>105.04</v>
      </c>
    </row>
    <row r="13" spans="1:13" x14ac:dyDescent="0.2">
      <c r="A13" s="129" t="s">
        <v>105</v>
      </c>
      <c r="B13" s="127">
        <v>1987155.74</v>
      </c>
      <c r="C13" s="127">
        <v>2717090</v>
      </c>
      <c r="D13" s="127">
        <v>2717090</v>
      </c>
      <c r="E13" s="127">
        <v>2195046.4900000002</v>
      </c>
      <c r="F13" s="128">
        <v>110.46</v>
      </c>
      <c r="G13" s="116">
        <v>80.790000000000006</v>
      </c>
    </row>
    <row r="14" spans="1:13" x14ac:dyDescent="0.2">
      <c r="A14" s="129" t="s">
        <v>97</v>
      </c>
      <c r="B14" s="127">
        <v>38385.370000000003</v>
      </c>
      <c r="C14" s="127">
        <v>220565</v>
      </c>
      <c r="D14" s="127">
        <v>220565</v>
      </c>
      <c r="E14" s="127">
        <v>36769.83</v>
      </c>
      <c r="F14" s="128">
        <v>95.79</v>
      </c>
      <c r="G14" s="116">
        <v>16.670000000000002</v>
      </c>
    </row>
    <row r="15" spans="1:13" x14ac:dyDescent="0.2">
      <c r="A15" s="129" t="s">
        <v>98</v>
      </c>
      <c r="B15" s="127">
        <v>1948770.37</v>
      </c>
      <c r="C15" s="127">
        <v>2496525</v>
      </c>
      <c r="D15" s="127">
        <v>2496525</v>
      </c>
      <c r="E15" s="127">
        <v>2158276.66</v>
      </c>
      <c r="F15" s="128">
        <v>110.75</v>
      </c>
      <c r="G15" s="116">
        <v>86.45</v>
      </c>
    </row>
    <row r="16" spans="1:13" x14ac:dyDescent="0.2">
      <c r="A16" s="129" t="s">
        <v>110</v>
      </c>
      <c r="B16" s="128">
        <v>740.86</v>
      </c>
      <c r="C16" s="127">
        <v>3000</v>
      </c>
      <c r="D16" s="127">
        <v>3000</v>
      </c>
      <c r="E16" s="128">
        <v>235.16</v>
      </c>
      <c r="F16" s="128">
        <v>31.74</v>
      </c>
      <c r="G16" s="116">
        <v>7.84</v>
      </c>
    </row>
    <row r="17" spans="1:7" x14ac:dyDescent="0.2">
      <c r="A17" s="129" t="s">
        <v>109</v>
      </c>
      <c r="B17" s="128">
        <v>740.86</v>
      </c>
      <c r="C17" s="127">
        <v>3000</v>
      </c>
      <c r="D17" s="127">
        <v>3000</v>
      </c>
      <c r="E17" s="128">
        <v>235.16</v>
      </c>
      <c r="F17" s="128">
        <v>31.74</v>
      </c>
      <c r="G17" s="116">
        <v>7.84</v>
      </c>
    </row>
    <row r="18" spans="1:7" ht="25.5" x14ac:dyDescent="0.2">
      <c r="A18" s="129" t="s">
        <v>159</v>
      </c>
      <c r="B18" s="126">
        <v>0</v>
      </c>
      <c r="C18" s="128">
        <v>70</v>
      </c>
      <c r="D18" s="128">
        <v>70</v>
      </c>
      <c r="E18" s="126">
        <v>0</v>
      </c>
      <c r="F18" s="126"/>
      <c r="G18" s="122"/>
    </row>
    <row r="19" spans="1:7" x14ac:dyDescent="0.2">
      <c r="A19" s="129" t="s">
        <v>160</v>
      </c>
      <c r="B19" s="126"/>
      <c r="C19" s="128">
        <v>70</v>
      </c>
      <c r="D19" s="128">
        <v>70</v>
      </c>
      <c r="E19" s="126"/>
      <c r="F19" s="126"/>
      <c r="G19" s="122"/>
    </row>
    <row r="20" spans="1:7" x14ac:dyDescent="0.2">
      <c r="A20" s="123" t="s">
        <v>14</v>
      </c>
      <c r="B20" s="124">
        <v>2236715.8199999998</v>
      </c>
      <c r="C20" s="124">
        <v>3129107</v>
      </c>
      <c r="D20" s="124">
        <v>3129107</v>
      </c>
      <c r="E20" s="124">
        <v>2567553.91</v>
      </c>
      <c r="F20" s="125">
        <v>114.79</v>
      </c>
      <c r="G20" s="116">
        <v>82.05</v>
      </c>
    </row>
    <row r="21" spans="1:7" x14ac:dyDescent="0.2">
      <c r="A21" s="129" t="s">
        <v>102</v>
      </c>
      <c r="B21" s="127">
        <v>64505.16</v>
      </c>
      <c r="C21" s="127">
        <v>103920</v>
      </c>
      <c r="D21" s="127">
        <v>103920</v>
      </c>
      <c r="E21" s="127">
        <v>84543.17</v>
      </c>
      <c r="F21" s="128">
        <v>131.06</v>
      </c>
      <c r="G21" s="116">
        <v>81.349999999999994</v>
      </c>
    </row>
    <row r="22" spans="1:7" x14ac:dyDescent="0.2">
      <c r="A22" s="129" t="s">
        <v>94</v>
      </c>
      <c r="B22" s="127">
        <v>64505.16</v>
      </c>
      <c r="C22" s="127">
        <v>103920</v>
      </c>
      <c r="D22" s="127">
        <v>103920</v>
      </c>
      <c r="E22" s="127">
        <v>84543.17</v>
      </c>
      <c r="F22" s="128">
        <v>131.06</v>
      </c>
      <c r="G22" s="116">
        <v>81.349999999999994</v>
      </c>
    </row>
    <row r="23" spans="1:7" x14ac:dyDescent="0.2">
      <c r="A23" s="129" t="s">
        <v>103</v>
      </c>
      <c r="B23" s="128">
        <v>273.37</v>
      </c>
      <c r="C23" s="127">
        <v>4000</v>
      </c>
      <c r="D23" s="127">
        <v>4000</v>
      </c>
      <c r="E23" s="127">
        <v>4204.6000000000004</v>
      </c>
      <c r="F23" s="127">
        <v>1538.06</v>
      </c>
      <c r="G23" s="116">
        <v>105.12</v>
      </c>
    </row>
    <row r="24" spans="1:7" s="5" customFormat="1" x14ac:dyDescent="0.2">
      <c r="A24" s="129" t="s">
        <v>100</v>
      </c>
      <c r="B24" s="128">
        <v>273.37</v>
      </c>
      <c r="C24" s="127">
        <v>4000</v>
      </c>
      <c r="D24" s="127">
        <v>4000</v>
      </c>
      <c r="E24" s="127">
        <v>4204.6000000000004</v>
      </c>
      <c r="F24" s="127">
        <v>1538.06</v>
      </c>
      <c r="G24" s="116">
        <v>105.12</v>
      </c>
    </row>
    <row r="25" spans="1:7" x14ac:dyDescent="0.2">
      <c r="A25" s="129" t="s">
        <v>104</v>
      </c>
      <c r="B25" s="127">
        <v>192624.69</v>
      </c>
      <c r="C25" s="127">
        <v>301027</v>
      </c>
      <c r="D25" s="127">
        <v>301027</v>
      </c>
      <c r="E25" s="127">
        <v>276920.17</v>
      </c>
      <c r="F25" s="128">
        <v>143.76</v>
      </c>
      <c r="G25" s="116">
        <v>91.99</v>
      </c>
    </row>
    <row r="26" spans="1:7" x14ac:dyDescent="0.2">
      <c r="A26" s="129" t="s">
        <v>96</v>
      </c>
      <c r="B26" s="127">
        <v>50260.44</v>
      </c>
      <c r="C26" s="127">
        <v>72160</v>
      </c>
      <c r="D26" s="127">
        <v>72160</v>
      </c>
      <c r="E26" s="127">
        <v>46071.53</v>
      </c>
      <c r="F26" s="128">
        <v>91.67</v>
      </c>
      <c r="G26" s="116">
        <v>63.85</v>
      </c>
    </row>
    <row r="27" spans="1:7" x14ac:dyDescent="0.2">
      <c r="A27" s="129" t="s">
        <v>99</v>
      </c>
      <c r="B27" s="127">
        <v>142364.25</v>
      </c>
      <c r="C27" s="127">
        <v>228867</v>
      </c>
      <c r="D27" s="127">
        <v>228867</v>
      </c>
      <c r="E27" s="127">
        <v>230848.64000000001</v>
      </c>
      <c r="F27" s="128">
        <v>162.15</v>
      </c>
      <c r="G27" s="116">
        <v>100.87</v>
      </c>
    </row>
    <row r="28" spans="1:7" x14ac:dyDescent="0.2">
      <c r="A28" s="129" t="s">
        <v>105</v>
      </c>
      <c r="B28" s="127">
        <v>1977349.51</v>
      </c>
      <c r="C28" s="127">
        <v>2717090</v>
      </c>
      <c r="D28" s="127">
        <v>2717090</v>
      </c>
      <c r="E28" s="127">
        <v>2343148.9700000002</v>
      </c>
      <c r="F28" s="128">
        <v>118.5</v>
      </c>
      <c r="G28" s="116">
        <v>86.24</v>
      </c>
    </row>
    <row r="29" spans="1:7" x14ac:dyDescent="0.2">
      <c r="A29" s="129" t="s">
        <v>97</v>
      </c>
      <c r="B29" s="127">
        <v>21087.96</v>
      </c>
      <c r="C29" s="127">
        <v>220565</v>
      </c>
      <c r="D29" s="127">
        <v>220565</v>
      </c>
      <c r="E29" s="127">
        <v>36769.83</v>
      </c>
      <c r="F29" s="128">
        <v>174.36</v>
      </c>
      <c r="G29" s="116">
        <v>16.670000000000002</v>
      </c>
    </row>
    <row r="30" spans="1:7" x14ac:dyDescent="0.2">
      <c r="A30" s="129" t="s">
        <v>98</v>
      </c>
      <c r="B30" s="127">
        <v>1956261.55</v>
      </c>
      <c r="C30" s="127">
        <v>2496525</v>
      </c>
      <c r="D30" s="127">
        <v>2496525</v>
      </c>
      <c r="E30" s="127">
        <v>2306379.14</v>
      </c>
      <c r="F30" s="128">
        <v>117.9</v>
      </c>
      <c r="G30" s="116">
        <v>92.38</v>
      </c>
    </row>
    <row r="31" spans="1:7" x14ac:dyDescent="0.2">
      <c r="A31" s="129" t="s">
        <v>110</v>
      </c>
      <c r="B31" s="126">
        <v>0</v>
      </c>
      <c r="C31" s="127">
        <v>3000</v>
      </c>
      <c r="D31" s="127">
        <v>3000</v>
      </c>
      <c r="E31" s="126">
        <v>0</v>
      </c>
      <c r="F31" s="126"/>
      <c r="G31" s="122"/>
    </row>
    <row r="32" spans="1:7" x14ac:dyDescent="0.2">
      <c r="A32" s="129" t="s">
        <v>109</v>
      </c>
      <c r="B32" s="126"/>
      <c r="C32" s="127">
        <v>3000</v>
      </c>
      <c r="D32" s="127">
        <v>3000</v>
      </c>
      <c r="E32" s="126"/>
      <c r="F32" s="126"/>
      <c r="G32" s="122"/>
    </row>
    <row r="33" spans="1:7" ht="25.5" x14ac:dyDescent="0.2">
      <c r="A33" s="129" t="s">
        <v>159</v>
      </c>
      <c r="B33" s="126">
        <v>0</v>
      </c>
      <c r="C33" s="128">
        <v>70</v>
      </c>
      <c r="D33" s="128">
        <v>70</v>
      </c>
      <c r="E33" s="126">
        <v>0</v>
      </c>
      <c r="F33" s="126"/>
      <c r="G33" s="122"/>
    </row>
    <row r="34" spans="1:7" x14ac:dyDescent="0.2">
      <c r="A34" s="129" t="s">
        <v>160</v>
      </c>
      <c r="B34" s="126">
        <v>0</v>
      </c>
      <c r="C34" s="128">
        <v>70</v>
      </c>
      <c r="D34" s="128">
        <v>70</v>
      </c>
      <c r="E34" s="126">
        <v>0</v>
      </c>
      <c r="F34" s="126"/>
      <c r="G34" s="122"/>
    </row>
    <row r="35" spans="1:7" x14ac:dyDescent="0.2">
      <c r="A35" s="123" t="s">
        <v>69</v>
      </c>
      <c r="B35" s="124">
        <v>2234752.73</v>
      </c>
      <c r="C35" s="124">
        <v>3129107</v>
      </c>
      <c r="D35" s="124">
        <v>3129107</v>
      </c>
      <c r="E35" s="124">
        <v>2708816.91</v>
      </c>
      <c r="F35" s="125">
        <v>121.21</v>
      </c>
      <c r="G35" s="116">
        <v>86.57</v>
      </c>
    </row>
    <row r="36" spans="1:7" x14ac:dyDescent="0.2">
      <c r="B36" s="58"/>
      <c r="C36" s="58"/>
      <c r="D36" s="58"/>
      <c r="E36" s="58"/>
      <c r="F36" s="58"/>
      <c r="G36" s="58"/>
    </row>
  </sheetData>
  <mergeCells count="1">
    <mergeCell ref="A2:G2"/>
  </mergeCells>
  <conditionalFormatting sqref="B8:E8">
    <cfRule type="containsBlanks" dxfId="17" priority="13">
      <formula>LEN(TRIM(B8))=0</formula>
    </cfRule>
  </conditionalFormatting>
  <conditionalFormatting sqref="B10:E10">
    <cfRule type="containsBlanks" dxfId="16" priority="12">
      <formula>LEN(TRIM(B10))=0</formula>
    </cfRule>
  </conditionalFormatting>
  <conditionalFormatting sqref="B12:E13">
    <cfRule type="containsBlanks" dxfId="15" priority="11">
      <formula>LEN(TRIM(B12))=0</formula>
    </cfRule>
  </conditionalFormatting>
  <conditionalFormatting sqref="B15:E16">
    <cfRule type="containsBlanks" dxfId="14" priority="10">
      <formula>LEN(TRIM(B15))=0</formula>
    </cfRule>
  </conditionalFormatting>
  <conditionalFormatting sqref="B18:E18">
    <cfRule type="containsBlanks" dxfId="13" priority="9">
      <formula>LEN(TRIM(B18))=0</formula>
    </cfRule>
  </conditionalFormatting>
  <conditionalFormatting sqref="B20:E21">
    <cfRule type="containsBlanks" dxfId="12" priority="8">
      <formula>LEN(TRIM(B20))=0</formula>
    </cfRule>
  </conditionalFormatting>
  <conditionalFormatting sqref="B29:E29">
    <cfRule type="containsBlanks" dxfId="11" priority="7">
      <formula>LEN(TRIM(B29))=0</formula>
    </cfRule>
  </conditionalFormatting>
  <conditionalFormatting sqref="B31:E31">
    <cfRule type="containsBlanks" dxfId="10" priority="6">
      <formula>LEN(TRIM(B31))=0</formula>
    </cfRule>
  </conditionalFormatting>
  <conditionalFormatting sqref="B33:E34">
    <cfRule type="containsBlanks" dxfId="9" priority="5">
      <formula>LEN(TRIM(B33))=0</formula>
    </cfRule>
  </conditionalFormatting>
  <pageMargins left="0.19685039370078741" right="0.19685039370078741" top="0.39370078740157483" bottom="0.39370078740157483" header="0.19685039370078741" footer="0.19685039370078741"/>
  <pageSetup paperSize="9" scale="88" firstPageNumber="7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"/>
  <sheetViews>
    <sheetView showGridLines="0" zoomScaleNormal="100" workbookViewId="0">
      <selection activeCell="B15" sqref="B15"/>
    </sheetView>
  </sheetViews>
  <sheetFormatPr defaultColWidth="9.140625" defaultRowHeight="12.75" x14ac:dyDescent="0.2"/>
  <cols>
    <col min="1" max="1" width="100.140625" style="1" customWidth="1"/>
    <col min="2" max="2" width="16.7109375" style="1" customWidth="1"/>
    <col min="3" max="3" width="15.28515625" style="1" bestFit="1" customWidth="1"/>
    <col min="4" max="4" width="15.85546875" style="1" bestFit="1" customWidth="1"/>
    <col min="5" max="5" width="16" style="1" customWidth="1"/>
    <col min="6" max="6" width="9.140625" style="1" bestFit="1" customWidth="1"/>
    <col min="7" max="7" width="8.5703125" style="1" bestFit="1" customWidth="1"/>
    <col min="8" max="16384" width="9.140625" style="1"/>
  </cols>
  <sheetData>
    <row r="1" spans="1:13" s="98" customFormat="1" ht="13.5" customHeight="1" x14ac:dyDescent="0.25">
      <c r="A1" s="148" t="s">
        <v>137</v>
      </c>
      <c r="B1" s="148"/>
      <c r="C1" s="148"/>
      <c r="D1" s="148"/>
      <c r="E1" s="148"/>
      <c r="F1" s="148"/>
      <c r="G1" s="148"/>
    </row>
    <row r="2" spans="1:13" ht="3.75" customHeight="1" thickBot="1" x14ac:dyDescent="0.25">
      <c r="A2" s="42"/>
      <c r="B2" s="42"/>
      <c r="C2" s="42"/>
      <c r="D2" s="42"/>
      <c r="E2" s="42"/>
      <c r="F2" s="42"/>
      <c r="G2" s="42"/>
    </row>
    <row r="3" spans="1:13" ht="77.25" thickBot="1" x14ac:dyDescent="0.25">
      <c r="A3" s="106" t="s">
        <v>143</v>
      </c>
      <c r="B3" s="106" t="s">
        <v>144</v>
      </c>
      <c r="C3" s="106" t="s">
        <v>145</v>
      </c>
      <c r="D3" s="106" t="s">
        <v>146</v>
      </c>
      <c r="E3" s="106" t="s">
        <v>147</v>
      </c>
      <c r="F3" s="106" t="s">
        <v>148</v>
      </c>
      <c r="G3" s="106" t="s">
        <v>149</v>
      </c>
    </row>
    <row r="4" spans="1:13" s="4" customFormat="1" ht="8.25" customHeight="1" x14ac:dyDescent="0.2">
      <c r="A4" s="107" t="s">
        <v>0</v>
      </c>
      <c r="B4" s="107"/>
      <c r="C4" s="107"/>
      <c r="D4" s="107"/>
      <c r="E4" s="107"/>
      <c r="F4" s="107"/>
      <c r="G4" s="108"/>
    </row>
    <row r="5" spans="1:13" x14ac:dyDescent="0.2">
      <c r="A5" s="130" t="s">
        <v>82</v>
      </c>
      <c r="B5" s="124">
        <v>2234752.73</v>
      </c>
      <c r="C5" s="124">
        <v>3129107</v>
      </c>
      <c r="D5" s="124">
        <v>3129107</v>
      </c>
      <c r="E5" s="124">
        <v>2708816.91</v>
      </c>
      <c r="F5" s="125">
        <v>121.21</v>
      </c>
      <c r="G5" s="116">
        <v>86.57</v>
      </c>
    </row>
    <row r="6" spans="1:13" ht="15.75" x14ac:dyDescent="0.25">
      <c r="A6" s="123" t="s">
        <v>69</v>
      </c>
      <c r="B6" s="124">
        <v>2234752.73</v>
      </c>
      <c r="C6" s="124">
        <v>3129107</v>
      </c>
      <c r="D6" s="124">
        <v>3129107</v>
      </c>
      <c r="E6" s="124">
        <v>2708816.91</v>
      </c>
      <c r="F6" s="125">
        <v>121.21</v>
      </c>
      <c r="G6" s="116">
        <v>86.57</v>
      </c>
      <c r="I6" s="82" t="s">
        <v>132</v>
      </c>
      <c r="J6" s="83"/>
      <c r="K6" s="83"/>
      <c r="L6" s="83"/>
      <c r="M6" s="83"/>
    </row>
  </sheetData>
  <mergeCells count="1">
    <mergeCell ref="A1:G1"/>
  </mergeCells>
  <pageMargins left="0.19685039370078741" right="0.19685039370078741" top="0.39370078740157483" bottom="0.39370078740157483" header="0.19685039370078741" footer="0.19685039370078741"/>
  <pageSetup paperSize="9" scale="78" firstPageNumber="8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showGridLines="0" zoomScaleNormal="100" workbookViewId="0">
      <selection activeCell="A5" sqref="A5:G5"/>
    </sheetView>
  </sheetViews>
  <sheetFormatPr defaultColWidth="9.140625" defaultRowHeight="12.75" x14ac:dyDescent="0.2"/>
  <cols>
    <col min="1" max="1" width="73.7109375" style="1" customWidth="1"/>
    <col min="2" max="3" width="17.28515625" style="1" customWidth="1"/>
    <col min="4" max="4" width="17.7109375" style="1" customWidth="1"/>
    <col min="5" max="5" width="17.28515625" style="1" customWidth="1"/>
    <col min="6" max="6" width="11.140625" style="1" bestFit="1" customWidth="1"/>
    <col min="7" max="7" width="10" style="1" bestFit="1" customWidth="1"/>
    <col min="8" max="16384" width="9.140625" style="1"/>
  </cols>
  <sheetData>
    <row r="1" spans="1:13" s="98" customFormat="1" ht="15.75" x14ac:dyDescent="0.25">
      <c r="A1" s="104" t="s">
        <v>70</v>
      </c>
      <c r="G1" s="105"/>
    </row>
    <row r="3" spans="1:13" s="98" customFormat="1" ht="15.75" x14ac:dyDescent="0.25">
      <c r="A3" s="148" t="s">
        <v>138</v>
      </c>
      <c r="B3" s="148"/>
      <c r="C3" s="148"/>
      <c r="D3" s="148"/>
      <c r="E3" s="148"/>
      <c r="F3" s="148"/>
      <c r="G3" s="148"/>
    </row>
    <row r="4" spans="1:13" ht="13.5" thickBot="1" x14ac:dyDescent="0.25">
      <c r="A4" s="42"/>
      <c r="B4" s="42"/>
      <c r="C4" s="42"/>
      <c r="D4" s="42"/>
      <c r="E4" s="42"/>
      <c r="F4" s="42"/>
      <c r="G4" s="42"/>
    </row>
    <row r="5" spans="1:13" ht="51.75" thickBot="1" x14ac:dyDescent="0.25">
      <c r="A5" s="106" t="s">
        <v>143</v>
      </c>
      <c r="B5" s="106" t="s">
        <v>144</v>
      </c>
      <c r="C5" s="106" t="s">
        <v>145</v>
      </c>
      <c r="D5" s="106" t="s">
        <v>146</v>
      </c>
      <c r="E5" s="106" t="s">
        <v>147</v>
      </c>
      <c r="F5" s="106" t="s">
        <v>148</v>
      </c>
      <c r="G5" s="106" t="s">
        <v>149</v>
      </c>
    </row>
    <row r="6" spans="1:13" s="4" customFormat="1" ht="11.25" x14ac:dyDescent="0.2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0" t="s">
        <v>80</v>
      </c>
      <c r="G6" s="50" t="s">
        <v>81</v>
      </c>
    </row>
    <row r="7" spans="1:13" x14ac:dyDescent="0.2">
      <c r="A7" s="7" t="s">
        <v>71</v>
      </c>
      <c r="B7" s="44"/>
      <c r="C7" s="44"/>
      <c r="D7" s="44"/>
      <c r="E7" s="44"/>
      <c r="F7" s="45"/>
      <c r="G7" s="77"/>
    </row>
    <row r="8" spans="1:13" ht="15.75" x14ac:dyDescent="0.25">
      <c r="A8" s="48" t="s">
        <v>72</v>
      </c>
      <c r="B8" s="88">
        <f>B9+B11</f>
        <v>0</v>
      </c>
      <c r="C8" s="88">
        <f t="shared" ref="C8:E8" si="0">C9+C11</f>
        <v>0</v>
      </c>
      <c r="D8" s="88">
        <f t="shared" si="0"/>
        <v>0</v>
      </c>
      <c r="E8" s="88">
        <f t="shared" si="0"/>
        <v>0</v>
      </c>
      <c r="F8" s="93" t="str">
        <f>IFERROR(E8/B8*100,"-")</f>
        <v>-</v>
      </c>
      <c r="G8" s="93" t="str">
        <f>IFERROR(E8/D8*100,"-")</f>
        <v>-</v>
      </c>
      <c r="I8" s="82" t="s">
        <v>132</v>
      </c>
      <c r="J8" s="83"/>
      <c r="K8" s="83"/>
      <c r="L8" s="83"/>
      <c r="M8" s="83"/>
    </row>
    <row r="9" spans="1:13" ht="26.25" x14ac:dyDescent="0.25">
      <c r="A9" s="46" t="s">
        <v>107</v>
      </c>
      <c r="B9" s="88">
        <f>B10</f>
        <v>0</v>
      </c>
      <c r="C9" s="88">
        <f t="shared" ref="C9:E9" si="1">C10</f>
        <v>0</v>
      </c>
      <c r="D9" s="88">
        <f t="shared" si="1"/>
        <v>0</v>
      </c>
      <c r="E9" s="88">
        <f t="shared" si="1"/>
        <v>0</v>
      </c>
      <c r="F9" s="93" t="str">
        <f t="shared" ref="F9:F24" si="2">IFERROR(E9/B9*100,"-")</f>
        <v>-</v>
      </c>
      <c r="G9" s="93" t="str">
        <f t="shared" ref="G9:G24" si="3">IFERROR(E9/D9*100,"-")</f>
        <v>-</v>
      </c>
      <c r="I9" s="82" t="s">
        <v>133</v>
      </c>
      <c r="J9" s="83"/>
      <c r="K9" s="83"/>
      <c r="L9" s="83"/>
      <c r="M9" s="83"/>
    </row>
    <row r="10" spans="1:13" s="5" customFormat="1" x14ac:dyDescent="0.2">
      <c r="A10" s="47" t="s">
        <v>111</v>
      </c>
      <c r="B10" s="22"/>
      <c r="C10" s="22"/>
      <c r="D10" s="22"/>
      <c r="E10" s="22"/>
      <c r="F10" s="94" t="str">
        <f t="shared" si="2"/>
        <v>-</v>
      </c>
      <c r="G10" s="93" t="str">
        <f t="shared" si="3"/>
        <v>-</v>
      </c>
      <c r="I10" s="84" t="s">
        <v>134</v>
      </c>
    </row>
    <row r="11" spans="1:13" s="5" customFormat="1" ht="25.5" x14ac:dyDescent="0.2">
      <c r="A11" s="46" t="s">
        <v>73</v>
      </c>
      <c r="B11" s="88">
        <f>B12</f>
        <v>0</v>
      </c>
      <c r="C11" s="88">
        <f t="shared" ref="C11:E11" si="4">C12</f>
        <v>0</v>
      </c>
      <c r="D11" s="88">
        <f t="shared" si="4"/>
        <v>0</v>
      </c>
      <c r="E11" s="88">
        <f t="shared" si="4"/>
        <v>0</v>
      </c>
      <c r="F11" s="93" t="str">
        <f t="shared" si="2"/>
        <v>-</v>
      </c>
      <c r="G11" s="93" t="str">
        <f t="shared" si="3"/>
        <v>-</v>
      </c>
    </row>
    <row r="12" spans="1:13" x14ac:dyDescent="0.2">
      <c r="A12" s="47" t="s">
        <v>112</v>
      </c>
      <c r="B12" s="22"/>
      <c r="C12" s="22"/>
      <c r="D12" s="22"/>
      <c r="E12" s="22"/>
      <c r="F12" s="94" t="str">
        <f t="shared" si="2"/>
        <v>-</v>
      </c>
      <c r="G12" s="93" t="str">
        <f t="shared" si="3"/>
        <v>-</v>
      </c>
    </row>
    <row r="13" spans="1:13" x14ac:dyDescent="0.2">
      <c r="A13" s="47"/>
      <c r="B13" s="89"/>
      <c r="C13" s="89"/>
      <c r="D13" s="89"/>
      <c r="E13" s="89"/>
      <c r="F13" s="94"/>
      <c r="G13" s="93"/>
    </row>
    <row r="14" spans="1:13" x14ac:dyDescent="0.2">
      <c r="A14" s="52" t="s">
        <v>74</v>
      </c>
      <c r="B14" s="90">
        <f>B8</f>
        <v>0</v>
      </c>
      <c r="C14" s="90">
        <f t="shared" ref="C14:E14" si="5">C8</f>
        <v>0</v>
      </c>
      <c r="D14" s="90">
        <f t="shared" si="5"/>
        <v>0</v>
      </c>
      <c r="E14" s="90">
        <f t="shared" si="5"/>
        <v>0</v>
      </c>
      <c r="F14" s="80" t="str">
        <f t="shared" si="2"/>
        <v>-</v>
      </c>
      <c r="G14" s="80" t="str">
        <f t="shared" si="3"/>
        <v>-</v>
      </c>
    </row>
    <row r="15" spans="1:13" x14ac:dyDescent="0.2">
      <c r="A15" s="49"/>
      <c r="B15" s="91"/>
      <c r="C15" s="91"/>
      <c r="D15" s="91"/>
      <c r="E15" s="91"/>
      <c r="F15" s="95"/>
      <c r="G15" s="96"/>
    </row>
    <row r="16" spans="1:13" x14ac:dyDescent="0.2">
      <c r="A16" s="7" t="s">
        <v>75</v>
      </c>
      <c r="B16" s="87"/>
      <c r="C16" s="87"/>
      <c r="D16" s="87"/>
      <c r="E16" s="87"/>
      <c r="F16" s="92" t="str">
        <f t="shared" si="2"/>
        <v>-</v>
      </c>
      <c r="G16" s="92" t="str">
        <f t="shared" si="3"/>
        <v>-</v>
      </c>
    </row>
    <row r="17" spans="1:7" x14ac:dyDescent="0.2">
      <c r="A17" s="48" t="s">
        <v>76</v>
      </c>
      <c r="B17" s="88">
        <f>B18+B20</f>
        <v>0</v>
      </c>
      <c r="C17" s="88">
        <f t="shared" ref="C17:E17" si="6">C18+C20</f>
        <v>0</v>
      </c>
      <c r="D17" s="88">
        <f t="shared" si="6"/>
        <v>0</v>
      </c>
      <c r="E17" s="88">
        <f t="shared" si="6"/>
        <v>0</v>
      </c>
      <c r="F17" s="93" t="str">
        <f t="shared" si="2"/>
        <v>-</v>
      </c>
      <c r="G17" s="93" t="str">
        <f t="shared" si="3"/>
        <v>-</v>
      </c>
    </row>
    <row r="18" spans="1:7" ht="25.5" x14ac:dyDescent="0.2">
      <c r="A18" s="46" t="s">
        <v>116</v>
      </c>
      <c r="B18" s="88">
        <f>B19</f>
        <v>0</v>
      </c>
      <c r="C18" s="88">
        <f t="shared" ref="C18:E18" si="7">C19</f>
        <v>0</v>
      </c>
      <c r="D18" s="88">
        <f t="shared" si="7"/>
        <v>0</v>
      </c>
      <c r="E18" s="88">
        <f t="shared" si="7"/>
        <v>0</v>
      </c>
      <c r="F18" s="93" t="str">
        <f t="shared" si="2"/>
        <v>-</v>
      </c>
      <c r="G18" s="93" t="str">
        <f t="shared" si="3"/>
        <v>-</v>
      </c>
    </row>
    <row r="19" spans="1:7" x14ac:dyDescent="0.2">
      <c r="A19" s="47" t="s">
        <v>117</v>
      </c>
      <c r="B19" s="22"/>
      <c r="C19" s="22"/>
      <c r="D19" s="22"/>
      <c r="E19" s="22"/>
      <c r="F19" s="94" t="str">
        <f t="shared" si="2"/>
        <v>-</v>
      </c>
      <c r="G19" s="93" t="str">
        <f t="shared" si="3"/>
        <v>-</v>
      </c>
    </row>
    <row r="20" spans="1:7" s="5" customFormat="1" ht="25.5" x14ac:dyDescent="0.2">
      <c r="A20" s="46" t="s">
        <v>77</v>
      </c>
      <c r="B20" s="88">
        <f>B21+B22</f>
        <v>0</v>
      </c>
      <c r="C20" s="88">
        <f t="shared" ref="C20:E20" si="8">C21+C22</f>
        <v>0</v>
      </c>
      <c r="D20" s="88">
        <f t="shared" si="8"/>
        <v>0</v>
      </c>
      <c r="E20" s="88">
        <f t="shared" si="8"/>
        <v>0</v>
      </c>
      <c r="F20" s="93" t="str">
        <f t="shared" si="2"/>
        <v>-</v>
      </c>
      <c r="G20" s="93" t="str">
        <f t="shared" si="3"/>
        <v>-</v>
      </c>
    </row>
    <row r="21" spans="1:7" ht="25.5" x14ac:dyDescent="0.2">
      <c r="A21" s="47" t="s">
        <v>78</v>
      </c>
      <c r="B21" s="22"/>
      <c r="C21" s="22"/>
      <c r="D21" s="22"/>
      <c r="E21" s="22"/>
      <c r="F21" s="94" t="str">
        <f t="shared" si="2"/>
        <v>-</v>
      </c>
      <c r="G21" s="93" t="str">
        <f t="shared" si="3"/>
        <v>-</v>
      </c>
    </row>
    <row r="22" spans="1:7" ht="25.5" x14ac:dyDescent="0.2">
      <c r="A22" s="47" t="s">
        <v>123</v>
      </c>
      <c r="B22" s="22"/>
      <c r="C22" s="22"/>
      <c r="D22" s="22"/>
      <c r="E22" s="22"/>
      <c r="F22" s="94" t="str">
        <f t="shared" si="2"/>
        <v>-</v>
      </c>
      <c r="G22" s="93" t="str">
        <f t="shared" si="3"/>
        <v>-</v>
      </c>
    </row>
    <row r="23" spans="1:7" x14ac:dyDescent="0.2">
      <c r="A23" s="47"/>
      <c r="B23" s="89"/>
      <c r="C23" s="89"/>
      <c r="D23" s="89"/>
      <c r="E23" s="89"/>
      <c r="F23" s="94"/>
      <c r="G23" s="94"/>
    </row>
    <row r="24" spans="1:7" x14ac:dyDescent="0.2">
      <c r="A24" s="52" t="s">
        <v>79</v>
      </c>
      <c r="B24" s="90">
        <f>B17</f>
        <v>0</v>
      </c>
      <c r="C24" s="90">
        <f t="shared" ref="C24:E24" si="9">C17</f>
        <v>0</v>
      </c>
      <c r="D24" s="90">
        <f t="shared" si="9"/>
        <v>0</v>
      </c>
      <c r="E24" s="90">
        <f t="shared" si="9"/>
        <v>0</v>
      </c>
      <c r="F24" s="80" t="str">
        <f t="shared" si="2"/>
        <v>-</v>
      </c>
      <c r="G24" s="80" t="str">
        <f t="shared" si="3"/>
        <v>-</v>
      </c>
    </row>
    <row r="25" spans="1:7" x14ac:dyDescent="0.2">
      <c r="B25" s="58"/>
      <c r="C25" s="58"/>
      <c r="D25" s="58"/>
      <c r="E25" s="58"/>
    </row>
    <row r="28" spans="1:7" x14ac:dyDescent="0.2">
      <c r="B28" s="58"/>
      <c r="C28" s="58"/>
      <c r="D28" s="58"/>
      <c r="E28" s="58"/>
      <c r="F28" s="58"/>
      <c r="G28" s="58"/>
    </row>
  </sheetData>
  <mergeCells count="1">
    <mergeCell ref="A3:G3"/>
  </mergeCells>
  <conditionalFormatting sqref="B10:E10">
    <cfRule type="containsBlanks" dxfId="8" priority="4">
      <formula>LEN(TRIM(B10))=0</formula>
    </cfRule>
  </conditionalFormatting>
  <conditionalFormatting sqref="B12:E12">
    <cfRule type="containsBlanks" dxfId="7" priority="3">
      <formula>LEN(TRIM(B12))=0</formula>
    </cfRule>
  </conditionalFormatting>
  <conditionalFormatting sqref="B19:E19">
    <cfRule type="containsBlanks" dxfId="6" priority="2">
      <formula>LEN(TRIM(B19))=0</formula>
    </cfRule>
  </conditionalFormatting>
  <conditionalFormatting sqref="B21:E22">
    <cfRule type="containsBlanks" dxfId="5" priority="1">
      <formula>LEN(TRIM(B21))=0</formula>
    </cfRule>
  </conditionalFormatting>
  <pageMargins left="0.19685039370078741" right="0.19685039370078741" top="0.39370078740157483" bottom="0.39370078740157483" header="0.19685039370078741" footer="0.19685039370078741"/>
  <pageSetup paperSize="9" scale="87" firstPageNumber="9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5"/>
  <sheetViews>
    <sheetView showGridLines="0" zoomScaleNormal="100" workbookViewId="0">
      <selection activeCell="A3" sqref="A3:G3"/>
    </sheetView>
  </sheetViews>
  <sheetFormatPr defaultColWidth="9.140625" defaultRowHeight="12.75" x14ac:dyDescent="0.2"/>
  <cols>
    <col min="1" max="1" width="73.7109375" style="1" customWidth="1"/>
    <col min="2" max="3" width="17.28515625" style="1" customWidth="1"/>
    <col min="4" max="4" width="17.7109375" style="1" customWidth="1"/>
    <col min="5" max="5" width="17.28515625" style="1" customWidth="1"/>
    <col min="6" max="6" width="11.140625" style="41" bestFit="1" customWidth="1"/>
    <col min="7" max="7" width="10" style="41" bestFit="1" customWidth="1"/>
    <col min="8" max="16384" width="9.140625" style="1"/>
  </cols>
  <sheetData>
    <row r="1" spans="1:13" s="98" customFormat="1" ht="15.75" x14ac:dyDescent="0.25">
      <c r="A1" s="148" t="s">
        <v>141</v>
      </c>
      <c r="B1" s="148"/>
      <c r="C1" s="148"/>
      <c r="D1" s="148"/>
      <c r="E1" s="148"/>
      <c r="F1" s="148"/>
      <c r="G1" s="148"/>
    </row>
    <row r="2" spans="1:13" ht="13.5" thickBot="1" x14ac:dyDescent="0.25">
      <c r="A2" s="42"/>
      <c r="B2" s="42"/>
      <c r="C2" s="42"/>
      <c r="D2" s="42"/>
      <c r="E2" s="42"/>
      <c r="F2" s="55"/>
      <c r="G2" s="55"/>
    </row>
    <row r="3" spans="1:13" ht="51.75" thickBot="1" x14ac:dyDescent="0.25">
      <c r="A3" s="106" t="s">
        <v>143</v>
      </c>
      <c r="B3" s="106" t="s">
        <v>144</v>
      </c>
      <c r="C3" s="106" t="s">
        <v>145</v>
      </c>
      <c r="D3" s="106" t="s">
        <v>146</v>
      </c>
      <c r="E3" s="106" t="s">
        <v>147</v>
      </c>
      <c r="F3" s="106" t="s">
        <v>148</v>
      </c>
      <c r="G3" s="106" t="s">
        <v>149</v>
      </c>
    </row>
    <row r="4" spans="1:13" s="4" customFormat="1" ht="11.25" x14ac:dyDescent="0.2">
      <c r="A4" s="50">
        <v>1</v>
      </c>
      <c r="B4" s="50">
        <v>2</v>
      </c>
      <c r="C4" s="50">
        <v>3</v>
      </c>
      <c r="D4" s="50">
        <v>4</v>
      </c>
      <c r="E4" s="50">
        <v>5</v>
      </c>
      <c r="F4" s="56" t="s">
        <v>80</v>
      </c>
      <c r="G4" s="56" t="s">
        <v>81</v>
      </c>
    </row>
    <row r="5" spans="1:13" ht="18.75" customHeight="1" x14ac:dyDescent="0.2">
      <c r="A5" s="7" t="s">
        <v>83</v>
      </c>
      <c r="B5" s="7"/>
      <c r="C5" s="7"/>
      <c r="D5" s="7"/>
      <c r="E5" s="7"/>
      <c r="F5" s="40"/>
      <c r="G5" s="40"/>
    </row>
    <row r="6" spans="1:13" ht="15.75" x14ac:dyDescent="0.25">
      <c r="A6" s="46" t="s">
        <v>102</v>
      </c>
      <c r="B6" s="53">
        <f>B7</f>
        <v>0</v>
      </c>
      <c r="C6" s="53">
        <f t="shared" ref="C6:E6" si="0">C7</f>
        <v>0</v>
      </c>
      <c r="D6" s="53">
        <f t="shared" si="0"/>
        <v>0</v>
      </c>
      <c r="E6" s="53">
        <f t="shared" si="0"/>
        <v>0</v>
      </c>
      <c r="F6" s="6" t="str">
        <f>IFERROR(E6/B6*100,"-")</f>
        <v>-</v>
      </c>
      <c r="G6" s="6" t="str">
        <f>IFERROR(E6/D6*100,"-")</f>
        <v>-</v>
      </c>
      <c r="H6" s="75"/>
      <c r="I6" s="82" t="s">
        <v>132</v>
      </c>
      <c r="J6" s="83"/>
      <c r="K6" s="83"/>
      <c r="L6" s="83"/>
      <c r="M6" s="83"/>
    </row>
    <row r="7" spans="1:13" ht="15.75" x14ac:dyDescent="0.25">
      <c r="A7" s="47" t="s">
        <v>94</v>
      </c>
      <c r="B7" s="85"/>
      <c r="C7" s="85"/>
      <c r="D7" s="85"/>
      <c r="E7" s="85"/>
      <c r="F7" s="12" t="str">
        <f t="shared" ref="F7:F13" si="1">IFERROR(E7/B7*100,"-")</f>
        <v>-</v>
      </c>
      <c r="G7" s="12" t="str">
        <f t="shared" ref="G7:G13" si="2">IFERROR(E7/D7*100,"-")</f>
        <v>-</v>
      </c>
      <c r="I7" s="82" t="s">
        <v>133</v>
      </c>
      <c r="J7" s="83"/>
      <c r="K7" s="83"/>
      <c r="L7" s="83"/>
      <c r="M7" s="83"/>
    </row>
    <row r="8" spans="1:13" x14ac:dyDescent="0.2">
      <c r="A8" s="46" t="s">
        <v>104</v>
      </c>
      <c r="B8" s="53">
        <f>B9</f>
        <v>0</v>
      </c>
      <c r="C8" s="53">
        <f t="shared" ref="C8:E8" si="3">C9</f>
        <v>0</v>
      </c>
      <c r="D8" s="53">
        <f t="shared" si="3"/>
        <v>0</v>
      </c>
      <c r="E8" s="53">
        <f t="shared" si="3"/>
        <v>0</v>
      </c>
      <c r="F8" s="6" t="str">
        <f t="shared" si="1"/>
        <v>-</v>
      </c>
      <c r="G8" s="6" t="str">
        <f t="shared" si="2"/>
        <v>-</v>
      </c>
      <c r="I8" s="84" t="s">
        <v>134</v>
      </c>
    </row>
    <row r="9" spans="1:13" x14ac:dyDescent="0.2">
      <c r="A9" s="47" t="s">
        <v>96</v>
      </c>
      <c r="B9" s="85"/>
      <c r="C9" s="85"/>
      <c r="D9" s="85"/>
      <c r="E9" s="85"/>
      <c r="F9" s="12" t="str">
        <f t="shared" si="1"/>
        <v>-</v>
      </c>
      <c r="G9" s="12" t="str">
        <f t="shared" si="2"/>
        <v>-</v>
      </c>
    </row>
    <row r="10" spans="1:13" x14ac:dyDescent="0.2">
      <c r="A10" s="46" t="s">
        <v>106</v>
      </c>
      <c r="B10" s="53">
        <f>B11</f>
        <v>0</v>
      </c>
      <c r="C10" s="53">
        <f t="shared" ref="C10:E10" si="4">C11</f>
        <v>0</v>
      </c>
      <c r="D10" s="53">
        <f t="shared" si="4"/>
        <v>0</v>
      </c>
      <c r="E10" s="53">
        <f t="shared" si="4"/>
        <v>0</v>
      </c>
      <c r="F10" s="6" t="str">
        <f t="shared" si="1"/>
        <v>-</v>
      </c>
      <c r="G10" s="6" t="str">
        <f t="shared" si="2"/>
        <v>-</v>
      </c>
    </row>
    <row r="11" spans="1:13" x14ac:dyDescent="0.2">
      <c r="A11" s="47" t="s">
        <v>95</v>
      </c>
      <c r="B11" s="85"/>
      <c r="C11" s="85"/>
      <c r="D11" s="85"/>
      <c r="E11" s="85"/>
      <c r="F11" s="12" t="str">
        <f t="shared" si="1"/>
        <v>-</v>
      </c>
      <c r="G11" s="12" t="str">
        <f t="shared" si="2"/>
        <v>-</v>
      </c>
    </row>
    <row r="12" spans="1:13" x14ac:dyDescent="0.2">
      <c r="A12" s="47"/>
      <c r="B12" s="14"/>
      <c r="C12" s="14"/>
      <c r="D12" s="14"/>
      <c r="E12" s="14"/>
      <c r="F12" s="12"/>
      <c r="G12" s="12"/>
    </row>
    <row r="13" spans="1:13" x14ac:dyDescent="0.2">
      <c r="A13" s="52" t="s">
        <v>74</v>
      </c>
      <c r="B13" s="54">
        <f>B6+B8+B10</f>
        <v>0</v>
      </c>
      <c r="C13" s="54">
        <f t="shared" ref="C13:E13" si="5">C6+C8+C10</f>
        <v>0</v>
      </c>
      <c r="D13" s="54">
        <f t="shared" si="5"/>
        <v>0</v>
      </c>
      <c r="E13" s="54">
        <f t="shared" si="5"/>
        <v>0</v>
      </c>
      <c r="F13" s="76" t="str">
        <f t="shared" si="1"/>
        <v>-</v>
      </c>
      <c r="G13" s="76" t="str">
        <f t="shared" si="2"/>
        <v>-</v>
      </c>
    </row>
    <row r="14" spans="1:13" x14ac:dyDescent="0.2">
      <c r="B14" s="86"/>
      <c r="C14" s="86"/>
      <c r="D14" s="86"/>
      <c r="E14" s="86"/>
    </row>
    <row r="15" spans="1:13" x14ac:dyDescent="0.2">
      <c r="B15" s="86"/>
      <c r="C15" s="86"/>
      <c r="D15" s="86"/>
      <c r="E15" s="86"/>
    </row>
    <row r="16" spans="1:13" ht="17.25" customHeight="1" x14ac:dyDescent="0.2">
      <c r="A16" s="7" t="s">
        <v>84</v>
      </c>
      <c r="B16" s="97"/>
      <c r="C16" s="97"/>
      <c r="D16" s="97"/>
      <c r="E16" s="97"/>
      <c r="F16" s="78"/>
      <c r="G16" s="78"/>
    </row>
    <row r="17" spans="1:7" x14ac:dyDescent="0.2">
      <c r="A17" s="46" t="s">
        <v>102</v>
      </c>
      <c r="B17" s="53">
        <f>B18</f>
        <v>0</v>
      </c>
      <c r="C17" s="53">
        <f t="shared" ref="C17:E17" si="6">C18</f>
        <v>0</v>
      </c>
      <c r="D17" s="53">
        <f t="shared" si="6"/>
        <v>0</v>
      </c>
      <c r="E17" s="53">
        <f t="shared" si="6"/>
        <v>0</v>
      </c>
      <c r="F17" s="6" t="str">
        <f t="shared" ref="F17:F23" si="7">IFERROR(E17/B17*100,"-")</f>
        <v>-</v>
      </c>
      <c r="G17" s="6" t="str">
        <f t="shared" ref="G17:G23" si="8">IFERROR(E17/D17*100,"-")</f>
        <v>-</v>
      </c>
    </row>
    <row r="18" spans="1:7" x14ac:dyDescent="0.2">
      <c r="A18" s="47" t="s">
        <v>94</v>
      </c>
      <c r="B18" s="85"/>
      <c r="C18" s="85"/>
      <c r="D18" s="85"/>
      <c r="E18" s="85"/>
      <c r="F18" s="12" t="str">
        <f t="shared" si="7"/>
        <v>-</v>
      </c>
      <c r="G18" s="12" t="str">
        <f t="shared" si="8"/>
        <v>-</v>
      </c>
    </row>
    <row r="19" spans="1:7" x14ac:dyDescent="0.2">
      <c r="A19" s="46" t="s">
        <v>104</v>
      </c>
      <c r="B19" s="53">
        <f>B20+B21</f>
        <v>0</v>
      </c>
      <c r="C19" s="53">
        <f t="shared" ref="C19:E19" si="9">C20+C21</f>
        <v>0</v>
      </c>
      <c r="D19" s="53">
        <f t="shared" si="9"/>
        <v>0</v>
      </c>
      <c r="E19" s="53">
        <f t="shared" si="9"/>
        <v>0</v>
      </c>
      <c r="F19" s="6" t="str">
        <f t="shared" si="7"/>
        <v>-</v>
      </c>
      <c r="G19" s="6" t="str">
        <f t="shared" si="8"/>
        <v>-</v>
      </c>
    </row>
    <row r="20" spans="1:7" x14ac:dyDescent="0.2">
      <c r="A20" s="47" t="s">
        <v>96</v>
      </c>
      <c r="B20" s="85"/>
      <c r="C20" s="85"/>
      <c r="D20" s="85"/>
      <c r="E20" s="85"/>
      <c r="F20" s="12" t="str">
        <f t="shared" si="7"/>
        <v>-</v>
      </c>
      <c r="G20" s="12" t="str">
        <f t="shared" si="8"/>
        <v>-</v>
      </c>
    </row>
    <row r="21" spans="1:7" x14ac:dyDescent="0.2">
      <c r="A21" s="47" t="s">
        <v>99</v>
      </c>
      <c r="B21" s="85"/>
      <c r="C21" s="85"/>
      <c r="D21" s="85"/>
      <c r="E21" s="85"/>
      <c r="F21" s="12" t="str">
        <f t="shared" si="7"/>
        <v>-</v>
      </c>
      <c r="G21" s="12" t="str">
        <f t="shared" si="8"/>
        <v>-</v>
      </c>
    </row>
    <row r="22" spans="1:7" x14ac:dyDescent="0.2">
      <c r="A22" s="47"/>
      <c r="B22" s="14"/>
      <c r="C22" s="14"/>
      <c r="D22" s="14"/>
      <c r="E22" s="14"/>
      <c r="F22" s="13"/>
      <c r="G22" s="12"/>
    </row>
    <row r="23" spans="1:7" x14ac:dyDescent="0.2">
      <c r="A23" s="52" t="s">
        <v>79</v>
      </c>
      <c r="B23" s="54">
        <f>B17+B19</f>
        <v>0</v>
      </c>
      <c r="C23" s="54">
        <f t="shared" ref="C23:E23" si="10">C17+C19</f>
        <v>0</v>
      </c>
      <c r="D23" s="54">
        <f t="shared" si="10"/>
        <v>0</v>
      </c>
      <c r="E23" s="54">
        <f t="shared" si="10"/>
        <v>0</v>
      </c>
      <c r="F23" s="76" t="str">
        <f t="shared" si="7"/>
        <v>-</v>
      </c>
      <c r="G23" s="76" t="str">
        <f t="shared" si="8"/>
        <v>-</v>
      </c>
    </row>
    <row r="24" spans="1:7" x14ac:dyDescent="0.2">
      <c r="A24" s="47"/>
      <c r="B24" s="11"/>
      <c r="C24" s="11"/>
      <c r="D24" s="11"/>
      <c r="E24" s="11"/>
      <c r="F24" s="12"/>
      <c r="G24" s="12"/>
    </row>
    <row r="25" spans="1:7" x14ac:dyDescent="0.2">
      <c r="A25" s="48"/>
      <c r="B25" s="53"/>
      <c r="C25" s="53"/>
      <c r="D25" s="53"/>
      <c r="E25" s="53"/>
      <c r="F25" s="6"/>
      <c r="G25" s="6"/>
    </row>
  </sheetData>
  <mergeCells count="1">
    <mergeCell ref="A1:G1"/>
  </mergeCells>
  <conditionalFormatting sqref="B7:E7">
    <cfRule type="containsBlanks" dxfId="4" priority="5">
      <formula>LEN(TRIM(B7))=0</formula>
    </cfRule>
  </conditionalFormatting>
  <conditionalFormatting sqref="B9:E9">
    <cfRule type="containsBlanks" dxfId="3" priority="4">
      <formula>LEN(TRIM(B9))=0</formula>
    </cfRule>
  </conditionalFormatting>
  <conditionalFormatting sqref="B11:E11">
    <cfRule type="containsBlanks" dxfId="2" priority="3">
      <formula>LEN(TRIM(B11))=0</formula>
    </cfRule>
  </conditionalFormatting>
  <conditionalFormatting sqref="B18:E18">
    <cfRule type="containsBlanks" dxfId="1" priority="2">
      <formula>LEN(TRIM(B18))=0</formula>
    </cfRule>
  </conditionalFormatting>
  <conditionalFormatting sqref="B20:E21">
    <cfRule type="containsBlanks" dxfId="0" priority="1">
      <formula>LEN(TRIM(B20))=0</formula>
    </cfRule>
  </conditionalFormatting>
  <pageMargins left="0.19685039370078741" right="0.19685039370078741" top="0.39370078740157483" bottom="0.39370078740157483" header="0.19685039370078741" footer="0.19685039370078741"/>
  <pageSetup paperSize="9" scale="87" firstPageNumber="12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12"/>
  <sheetViews>
    <sheetView tabSelected="1" zoomScaleNormal="100" workbookViewId="0">
      <selection activeCell="A3" sqref="A3:E3"/>
    </sheetView>
  </sheetViews>
  <sheetFormatPr defaultRowHeight="15" x14ac:dyDescent="0.25"/>
  <cols>
    <col min="1" max="1" width="88.85546875" customWidth="1"/>
    <col min="2" max="4" width="18.85546875" customWidth="1"/>
    <col min="5" max="5" width="10.140625" style="32" bestFit="1" customWidth="1"/>
  </cols>
  <sheetData>
    <row r="1" spans="1:7" ht="19.5" x14ac:dyDescent="0.3">
      <c r="A1" s="142" t="s">
        <v>91</v>
      </c>
      <c r="B1" s="142"/>
      <c r="C1" s="142"/>
      <c r="D1" s="142"/>
      <c r="E1" s="142"/>
    </row>
    <row r="2" spans="1:7" ht="19.5" x14ac:dyDescent="0.3">
      <c r="A2" s="81"/>
      <c r="B2" s="81"/>
      <c r="C2" s="81"/>
      <c r="D2" s="81"/>
      <c r="E2" s="31"/>
    </row>
    <row r="3" spans="1:7" ht="15.75" x14ac:dyDescent="0.25">
      <c r="A3" s="144"/>
      <c r="B3" s="144"/>
      <c r="C3" s="144"/>
      <c r="D3" s="144"/>
      <c r="E3" s="144"/>
    </row>
    <row r="4" spans="1:7" x14ac:dyDescent="0.25">
      <c r="A4" s="29"/>
      <c r="B4" s="29"/>
      <c r="C4" s="29"/>
      <c r="D4" s="29"/>
      <c r="E4" s="30"/>
    </row>
    <row r="5" spans="1:7" ht="15.75" x14ac:dyDescent="0.25">
      <c r="A5" s="149" t="s">
        <v>131</v>
      </c>
      <c r="B5" s="149"/>
      <c r="C5" s="149"/>
      <c r="D5" s="149"/>
      <c r="E5" s="149"/>
    </row>
    <row r="6" spans="1:7" x14ac:dyDescent="0.25">
      <c r="A6" s="29"/>
      <c r="B6" s="29"/>
      <c r="C6" s="29"/>
      <c r="D6" s="29"/>
      <c r="E6" s="30"/>
    </row>
    <row r="7" spans="1:7" s="98" customFormat="1" ht="15.75" x14ac:dyDescent="0.25">
      <c r="A7" s="148" t="s">
        <v>139</v>
      </c>
      <c r="B7" s="148"/>
      <c r="C7" s="148"/>
      <c r="D7" s="148"/>
      <c r="E7" s="148"/>
      <c r="F7" s="148"/>
      <c r="G7" s="148"/>
    </row>
    <row r="8" spans="1:7" ht="15.75" thickBot="1" x14ac:dyDescent="0.3">
      <c r="A8" s="29"/>
      <c r="B8" s="29"/>
      <c r="C8" s="29"/>
      <c r="D8" s="29"/>
      <c r="E8" s="30"/>
    </row>
    <row r="9" spans="1:7" s="1" customFormat="1" ht="51.75" thickBot="1" x14ac:dyDescent="0.25">
      <c r="A9" s="106" t="s">
        <v>143</v>
      </c>
      <c r="B9" s="106" t="s">
        <v>161</v>
      </c>
      <c r="C9" s="106" t="s">
        <v>162</v>
      </c>
      <c r="D9" s="106" t="s">
        <v>163</v>
      </c>
      <c r="E9" s="106" t="s">
        <v>164</v>
      </c>
    </row>
    <row r="10" spans="1:7" s="4" customFormat="1" ht="12.75" x14ac:dyDescent="0.2">
      <c r="A10" s="131" t="s">
        <v>165</v>
      </c>
      <c r="B10" s="132">
        <v>3129107</v>
      </c>
      <c r="C10" s="132">
        <v>3129107</v>
      </c>
      <c r="D10" s="132">
        <v>2708816.91</v>
      </c>
      <c r="E10" s="133">
        <v>86.57</v>
      </c>
    </row>
    <row r="11" spans="1:7" s="4" customFormat="1" ht="12.75" x14ac:dyDescent="0.2">
      <c r="A11" s="134" t="s">
        <v>166</v>
      </c>
      <c r="B11" s="135">
        <v>3129107</v>
      </c>
      <c r="C11" s="135">
        <v>3129107</v>
      </c>
      <c r="D11" s="135">
        <v>2708816.91</v>
      </c>
      <c r="E11" s="136">
        <v>86.57</v>
      </c>
    </row>
    <row r="12" spans="1:7" x14ac:dyDescent="0.25">
      <c r="A12" s="137" t="s">
        <v>167</v>
      </c>
      <c r="B12" s="114">
        <v>3129107</v>
      </c>
      <c r="C12" s="114">
        <v>3129107</v>
      </c>
      <c r="D12" s="114">
        <v>2708816.91</v>
      </c>
      <c r="E12" s="115">
        <v>86.57</v>
      </c>
    </row>
    <row r="13" spans="1:7" x14ac:dyDescent="0.25">
      <c r="A13" s="126" t="s">
        <v>168</v>
      </c>
      <c r="B13" s="127">
        <v>3129107</v>
      </c>
      <c r="C13" s="127">
        <v>3129107</v>
      </c>
      <c r="D13" s="127">
        <v>2708816.91</v>
      </c>
      <c r="E13" s="128">
        <v>86.57</v>
      </c>
    </row>
    <row r="14" spans="1:7" s="74" customFormat="1" x14ac:dyDescent="0.25">
      <c r="A14" s="118" t="s">
        <v>94</v>
      </c>
      <c r="B14" s="119">
        <v>103920</v>
      </c>
      <c r="C14" s="119">
        <v>103920</v>
      </c>
      <c r="D14" s="119">
        <v>84543.17</v>
      </c>
      <c r="E14" s="121">
        <v>81.349999999999994</v>
      </c>
    </row>
    <row r="15" spans="1:7" s="74" customFormat="1" x14ac:dyDescent="0.25">
      <c r="A15" s="118" t="s">
        <v>100</v>
      </c>
      <c r="B15" s="119">
        <v>4000</v>
      </c>
      <c r="C15" s="119">
        <v>4000</v>
      </c>
      <c r="D15" s="119">
        <v>4204.6000000000004</v>
      </c>
      <c r="E15" s="121">
        <v>105.12</v>
      </c>
    </row>
    <row r="16" spans="1:7" s="74" customFormat="1" x14ac:dyDescent="0.25">
      <c r="A16" s="118" t="s">
        <v>96</v>
      </c>
      <c r="B16" s="119">
        <v>72160</v>
      </c>
      <c r="C16" s="119">
        <v>72160</v>
      </c>
      <c r="D16" s="119">
        <v>46071.53</v>
      </c>
      <c r="E16" s="121">
        <v>63.85</v>
      </c>
    </row>
    <row r="17" spans="1:5" s="74" customFormat="1" x14ac:dyDescent="0.25">
      <c r="A17" s="118" t="s">
        <v>99</v>
      </c>
      <c r="B17" s="119">
        <v>228867</v>
      </c>
      <c r="C17" s="119">
        <v>228867</v>
      </c>
      <c r="D17" s="119">
        <v>230848.64000000001</v>
      </c>
      <c r="E17" s="121">
        <v>100.87</v>
      </c>
    </row>
    <row r="18" spans="1:5" s="74" customFormat="1" x14ac:dyDescent="0.25">
      <c r="A18" s="118" t="s">
        <v>97</v>
      </c>
      <c r="B18" s="119">
        <v>220565</v>
      </c>
      <c r="C18" s="119">
        <v>220565</v>
      </c>
      <c r="D18" s="119">
        <v>36769.83</v>
      </c>
      <c r="E18" s="121">
        <v>16.670000000000002</v>
      </c>
    </row>
    <row r="19" spans="1:5" s="74" customFormat="1" x14ac:dyDescent="0.25">
      <c r="A19" s="118" t="s">
        <v>98</v>
      </c>
      <c r="B19" s="119">
        <v>2496525</v>
      </c>
      <c r="C19" s="119">
        <v>2496525</v>
      </c>
      <c r="D19" s="119">
        <v>2306379.14</v>
      </c>
      <c r="E19" s="121">
        <v>92.38</v>
      </c>
    </row>
    <row r="20" spans="1:5" s="74" customFormat="1" x14ac:dyDescent="0.25">
      <c r="A20" s="118" t="s">
        <v>109</v>
      </c>
      <c r="B20" s="119">
        <v>3000</v>
      </c>
      <c r="C20" s="119">
        <v>3000</v>
      </c>
      <c r="D20" s="120"/>
      <c r="E20" s="120"/>
    </row>
    <row r="21" spans="1:5" s="74" customFormat="1" x14ac:dyDescent="0.25">
      <c r="A21" s="118" t="s">
        <v>160</v>
      </c>
      <c r="B21" s="121">
        <v>70</v>
      </c>
      <c r="C21" s="121">
        <v>70</v>
      </c>
      <c r="D21" s="120"/>
      <c r="E21" s="120"/>
    </row>
    <row r="22" spans="1:5" s="74" customFormat="1" x14ac:dyDescent="0.25">
      <c r="A22" s="137" t="s">
        <v>169</v>
      </c>
      <c r="B22" s="114">
        <v>303345</v>
      </c>
      <c r="C22" s="114">
        <v>303345</v>
      </c>
      <c r="D22" s="114">
        <v>94190.85</v>
      </c>
      <c r="E22" s="115">
        <v>31.05</v>
      </c>
    </row>
    <row r="23" spans="1:5" s="74" customFormat="1" x14ac:dyDescent="0.25">
      <c r="A23" s="109" t="s">
        <v>170</v>
      </c>
      <c r="B23" s="110">
        <v>156000</v>
      </c>
      <c r="C23" s="110">
        <v>156000</v>
      </c>
      <c r="D23" s="111">
        <v>0</v>
      </c>
      <c r="E23" s="111">
        <v>0</v>
      </c>
    </row>
    <row r="24" spans="1:5" s="74" customFormat="1" x14ac:dyDescent="0.25">
      <c r="A24" s="118" t="s">
        <v>94</v>
      </c>
      <c r="B24" s="119">
        <v>3000</v>
      </c>
      <c r="C24" s="119">
        <v>3000</v>
      </c>
      <c r="D24" s="120"/>
      <c r="E24" s="120"/>
    </row>
    <row r="25" spans="1:5" s="74" customFormat="1" x14ac:dyDescent="0.25">
      <c r="A25" s="138" t="s">
        <v>23</v>
      </c>
      <c r="B25" s="114">
        <v>1000</v>
      </c>
      <c r="C25" s="114">
        <v>1000</v>
      </c>
      <c r="D25" s="115">
        <v>0</v>
      </c>
      <c r="E25" s="115">
        <v>0</v>
      </c>
    </row>
    <row r="26" spans="1:5" s="74" customFormat="1" x14ac:dyDescent="0.25">
      <c r="A26" s="138" t="s">
        <v>66</v>
      </c>
      <c r="B26" s="114">
        <v>1000</v>
      </c>
      <c r="C26" s="114">
        <v>1000</v>
      </c>
      <c r="D26" s="115">
        <v>0</v>
      </c>
      <c r="E26" s="115">
        <v>0</v>
      </c>
    </row>
    <row r="27" spans="1:5" s="74" customFormat="1" x14ac:dyDescent="0.25">
      <c r="A27" s="138" t="s">
        <v>66</v>
      </c>
      <c r="B27" s="114">
        <v>1000</v>
      </c>
      <c r="C27" s="114">
        <v>1000</v>
      </c>
      <c r="D27" s="115">
        <v>0</v>
      </c>
      <c r="E27" s="115">
        <v>0</v>
      </c>
    </row>
    <row r="28" spans="1:5" s="74" customFormat="1" x14ac:dyDescent="0.25">
      <c r="A28" s="118" t="s">
        <v>99</v>
      </c>
      <c r="B28" s="119">
        <v>1000</v>
      </c>
      <c r="C28" s="119">
        <v>1000</v>
      </c>
      <c r="D28" s="120"/>
      <c r="E28" s="120"/>
    </row>
    <row r="29" spans="1:5" s="74" customFormat="1" x14ac:dyDescent="0.25">
      <c r="A29" s="138" t="s">
        <v>66</v>
      </c>
      <c r="B29" s="114">
        <v>1000</v>
      </c>
      <c r="C29" s="114">
        <v>1000</v>
      </c>
      <c r="D29" s="115">
        <v>0</v>
      </c>
      <c r="E29" s="115">
        <v>0</v>
      </c>
    </row>
    <row r="30" spans="1:5" s="57" customFormat="1" x14ac:dyDescent="0.25">
      <c r="A30" s="118" t="s">
        <v>97</v>
      </c>
      <c r="B30" s="119">
        <v>152000</v>
      </c>
      <c r="C30" s="119">
        <v>152000</v>
      </c>
      <c r="D30" s="120"/>
      <c r="E30" s="120"/>
    </row>
    <row r="31" spans="1:5" s="57" customFormat="1" x14ac:dyDescent="0.25">
      <c r="A31" s="138" t="s">
        <v>23</v>
      </c>
      <c r="B31" s="114">
        <v>2000</v>
      </c>
      <c r="C31" s="114">
        <v>2000</v>
      </c>
      <c r="D31" s="115">
        <v>0</v>
      </c>
      <c r="E31" s="115">
        <v>0</v>
      </c>
    </row>
    <row r="32" spans="1:5" s="74" customFormat="1" x14ac:dyDescent="0.25">
      <c r="A32" s="138" t="s">
        <v>66</v>
      </c>
      <c r="B32" s="114">
        <v>150000</v>
      </c>
      <c r="C32" s="114">
        <v>150000</v>
      </c>
      <c r="D32" s="115">
        <v>0</v>
      </c>
      <c r="E32" s="115">
        <v>0</v>
      </c>
    </row>
    <row r="33" spans="1:5" s="74" customFormat="1" x14ac:dyDescent="0.25">
      <c r="A33" s="109" t="s">
        <v>171</v>
      </c>
      <c r="B33" s="110">
        <v>92345</v>
      </c>
      <c r="C33" s="110">
        <v>92345</v>
      </c>
      <c r="D33" s="110">
        <v>70591.98</v>
      </c>
      <c r="E33" s="111">
        <v>76.44</v>
      </c>
    </row>
    <row r="34" spans="1:5" s="74" customFormat="1" x14ac:dyDescent="0.25">
      <c r="A34" s="118" t="s">
        <v>94</v>
      </c>
      <c r="B34" s="119">
        <v>73440</v>
      </c>
      <c r="C34" s="119">
        <v>73440</v>
      </c>
      <c r="D34" s="119">
        <v>56027.82</v>
      </c>
      <c r="E34" s="121">
        <v>76.290000000000006</v>
      </c>
    </row>
    <row r="35" spans="1:5" s="74" customFormat="1" x14ac:dyDescent="0.25">
      <c r="A35" s="138" t="s">
        <v>16</v>
      </c>
      <c r="B35" s="114">
        <v>47750</v>
      </c>
      <c r="C35" s="114">
        <v>47750</v>
      </c>
      <c r="D35" s="114">
        <v>38164.18</v>
      </c>
      <c r="E35" s="115">
        <v>79.92</v>
      </c>
    </row>
    <row r="36" spans="1:5" s="74" customFormat="1" x14ac:dyDescent="0.25">
      <c r="A36" s="139" t="s">
        <v>18</v>
      </c>
      <c r="B36" s="126"/>
      <c r="C36" s="126"/>
      <c r="D36" s="127">
        <v>30441.32</v>
      </c>
      <c r="E36" s="126"/>
    </row>
    <row r="37" spans="1:5" s="57" customFormat="1" x14ac:dyDescent="0.25">
      <c r="A37" s="139" t="s">
        <v>20</v>
      </c>
      <c r="B37" s="126"/>
      <c r="C37" s="126"/>
      <c r="D37" s="127">
        <v>2700</v>
      </c>
      <c r="E37" s="126"/>
    </row>
    <row r="38" spans="1:5" s="57" customFormat="1" x14ac:dyDescent="0.25">
      <c r="A38" s="139" t="s">
        <v>22</v>
      </c>
      <c r="B38" s="126"/>
      <c r="C38" s="126"/>
      <c r="D38" s="127">
        <v>5022.8599999999997</v>
      </c>
      <c r="E38" s="126"/>
    </row>
    <row r="39" spans="1:5" s="57" customFormat="1" x14ac:dyDescent="0.25">
      <c r="A39" s="138" t="s">
        <v>23</v>
      </c>
      <c r="B39" s="114">
        <v>4070</v>
      </c>
      <c r="C39" s="114">
        <v>4070</v>
      </c>
      <c r="D39" s="114">
        <v>2768.03</v>
      </c>
      <c r="E39" s="115">
        <v>68.010000000000005</v>
      </c>
    </row>
    <row r="40" spans="1:5" s="57" customFormat="1" x14ac:dyDescent="0.25">
      <c r="A40" s="139" t="s">
        <v>25</v>
      </c>
      <c r="B40" s="126"/>
      <c r="C40" s="126"/>
      <c r="D40" s="128">
        <v>150</v>
      </c>
      <c r="E40" s="126"/>
    </row>
    <row r="41" spans="1:5" s="57" customFormat="1" x14ac:dyDescent="0.25">
      <c r="A41" s="139" t="s">
        <v>26</v>
      </c>
      <c r="B41" s="126"/>
      <c r="C41" s="126"/>
      <c r="D41" s="127">
        <v>2618.0300000000002</v>
      </c>
      <c r="E41" s="126"/>
    </row>
    <row r="42" spans="1:5" s="57" customFormat="1" x14ac:dyDescent="0.25">
      <c r="A42" s="138" t="s">
        <v>16</v>
      </c>
      <c r="B42" s="114">
        <v>19820</v>
      </c>
      <c r="C42" s="114">
        <v>19820</v>
      </c>
      <c r="D42" s="114">
        <v>14242.19</v>
      </c>
      <c r="E42" s="115">
        <v>71.86</v>
      </c>
    </row>
    <row r="43" spans="1:5" s="57" customFormat="1" x14ac:dyDescent="0.25">
      <c r="A43" s="139" t="s">
        <v>18</v>
      </c>
      <c r="B43" s="126"/>
      <c r="C43" s="126"/>
      <c r="D43" s="127">
        <v>11195</v>
      </c>
      <c r="E43" s="126"/>
    </row>
    <row r="44" spans="1:5" s="57" customFormat="1" x14ac:dyDescent="0.25">
      <c r="A44" s="139" t="s">
        <v>20</v>
      </c>
      <c r="B44" s="126"/>
      <c r="C44" s="126"/>
      <c r="D44" s="127">
        <v>1200</v>
      </c>
      <c r="E44" s="126"/>
    </row>
    <row r="45" spans="1:5" x14ac:dyDescent="0.25">
      <c r="A45" s="139" t="s">
        <v>22</v>
      </c>
      <c r="B45" s="126"/>
      <c r="C45" s="126"/>
      <c r="D45" s="127">
        <v>1847.19</v>
      </c>
      <c r="E45" s="126"/>
    </row>
    <row r="46" spans="1:5" x14ac:dyDescent="0.25">
      <c r="A46" s="138" t="s">
        <v>23</v>
      </c>
      <c r="B46" s="114">
        <v>1800</v>
      </c>
      <c r="C46" s="114">
        <v>1800</v>
      </c>
      <c r="D46" s="115">
        <v>853.42</v>
      </c>
      <c r="E46" s="115">
        <v>47.41</v>
      </c>
    </row>
    <row r="47" spans="1:5" x14ac:dyDescent="0.25">
      <c r="A47" s="139" t="s">
        <v>25</v>
      </c>
      <c r="B47" s="126"/>
      <c r="C47" s="126"/>
      <c r="D47" s="128">
        <v>30</v>
      </c>
      <c r="E47" s="126"/>
    </row>
    <row r="48" spans="1:5" x14ac:dyDescent="0.25">
      <c r="A48" s="139" t="s">
        <v>26</v>
      </c>
      <c r="B48" s="126"/>
      <c r="C48" s="126"/>
      <c r="D48" s="128">
        <v>823.42</v>
      </c>
      <c r="E48" s="126"/>
    </row>
    <row r="49" spans="1:5" x14ac:dyDescent="0.25">
      <c r="A49" s="118" t="s">
        <v>97</v>
      </c>
      <c r="B49" s="119">
        <v>13565</v>
      </c>
      <c r="C49" s="119">
        <v>13565</v>
      </c>
      <c r="D49" s="119">
        <v>13170.96</v>
      </c>
      <c r="E49" s="121">
        <v>97.1</v>
      </c>
    </row>
    <row r="50" spans="1:5" x14ac:dyDescent="0.25">
      <c r="A50" s="138" t="s">
        <v>16</v>
      </c>
      <c r="B50" s="114">
        <v>12735</v>
      </c>
      <c r="C50" s="114">
        <v>12735</v>
      </c>
      <c r="D50" s="114">
        <v>12446.23</v>
      </c>
      <c r="E50" s="115">
        <v>97.73</v>
      </c>
    </row>
    <row r="51" spans="1:5" x14ac:dyDescent="0.25">
      <c r="A51" s="139" t="s">
        <v>18</v>
      </c>
      <c r="B51" s="126"/>
      <c r="C51" s="126"/>
      <c r="D51" s="127">
        <v>10254.27</v>
      </c>
      <c r="E51" s="126"/>
    </row>
    <row r="52" spans="1:5" x14ac:dyDescent="0.25">
      <c r="A52" s="139" t="s">
        <v>20</v>
      </c>
      <c r="B52" s="126"/>
      <c r="C52" s="126"/>
      <c r="D52" s="128">
        <v>500</v>
      </c>
      <c r="E52" s="126"/>
    </row>
    <row r="53" spans="1:5" x14ac:dyDescent="0.25">
      <c r="A53" s="139" t="s">
        <v>154</v>
      </c>
      <c r="B53" s="126"/>
      <c r="C53" s="126"/>
      <c r="D53" s="128">
        <v>314.39999999999998</v>
      </c>
      <c r="E53" s="126"/>
    </row>
    <row r="54" spans="1:5" x14ac:dyDescent="0.25">
      <c r="A54" s="139" t="s">
        <v>22</v>
      </c>
      <c r="B54" s="126"/>
      <c r="C54" s="126"/>
      <c r="D54" s="127">
        <v>1377.56</v>
      </c>
      <c r="E54" s="126"/>
    </row>
    <row r="55" spans="1:5" x14ac:dyDescent="0.25">
      <c r="A55" s="138" t="s">
        <v>23</v>
      </c>
      <c r="B55" s="115">
        <v>830</v>
      </c>
      <c r="C55" s="115">
        <v>830</v>
      </c>
      <c r="D55" s="115">
        <v>724.73</v>
      </c>
      <c r="E55" s="115">
        <v>87.32</v>
      </c>
    </row>
    <row r="56" spans="1:5" x14ac:dyDescent="0.25">
      <c r="A56" s="139" t="s">
        <v>25</v>
      </c>
      <c r="B56" s="126"/>
      <c r="C56" s="126"/>
      <c r="D56" s="128">
        <v>90</v>
      </c>
      <c r="E56" s="126"/>
    </row>
    <row r="57" spans="1:5" x14ac:dyDescent="0.25">
      <c r="A57" s="139" t="s">
        <v>26</v>
      </c>
      <c r="B57" s="126"/>
      <c r="C57" s="126"/>
      <c r="D57" s="128">
        <v>634.73</v>
      </c>
      <c r="E57" s="126"/>
    </row>
    <row r="58" spans="1:5" x14ac:dyDescent="0.25">
      <c r="A58" s="118" t="s">
        <v>98</v>
      </c>
      <c r="B58" s="119">
        <v>5340</v>
      </c>
      <c r="C58" s="119">
        <v>5340</v>
      </c>
      <c r="D58" s="119">
        <v>1393.2</v>
      </c>
      <c r="E58" s="121">
        <v>26.09</v>
      </c>
    </row>
    <row r="59" spans="1:5" x14ac:dyDescent="0.25">
      <c r="A59" s="138" t="s">
        <v>16</v>
      </c>
      <c r="B59" s="114">
        <v>4965</v>
      </c>
      <c r="C59" s="114">
        <v>4965</v>
      </c>
      <c r="D59" s="114">
        <v>1324.62</v>
      </c>
      <c r="E59" s="115">
        <v>26.68</v>
      </c>
    </row>
    <row r="60" spans="1:5" x14ac:dyDescent="0.25">
      <c r="A60" s="139" t="s">
        <v>18</v>
      </c>
      <c r="B60" s="126"/>
      <c r="C60" s="126"/>
      <c r="D60" s="127">
        <v>1137</v>
      </c>
      <c r="E60" s="126"/>
    </row>
    <row r="61" spans="1:5" x14ac:dyDescent="0.25">
      <c r="A61" s="139" t="s">
        <v>22</v>
      </c>
      <c r="B61" s="126"/>
      <c r="C61" s="126"/>
      <c r="D61" s="128">
        <v>187.62</v>
      </c>
      <c r="E61" s="126"/>
    </row>
    <row r="62" spans="1:5" x14ac:dyDescent="0.25">
      <c r="A62" s="138" t="s">
        <v>23</v>
      </c>
      <c r="B62" s="115">
        <v>375</v>
      </c>
      <c r="C62" s="115">
        <v>375</v>
      </c>
      <c r="D62" s="115">
        <v>68.58</v>
      </c>
      <c r="E62" s="115">
        <v>18.29</v>
      </c>
    </row>
    <row r="63" spans="1:5" x14ac:dyDescent="0.25">
      <c r="A63" s="139" t="s">
        <v>26</v>
      </c>
      <c r="B63" s="126"/>
      <c r="C63" s="126"/>
      <c r="D63" s="128">
        <v>68.58</v>
      </c>
      <c r="E63" s="126"/>
    </row>
    <row r="64" spans="1:5" x14ac:dyDescent="0.25">
      <c r="A64" s="109" t="s">
        <v>172</v>
      </c>
      <c r="B64" s="110">
        <v>55000</v>
      </c>
      <c r="C64" s="110">
        <v>55000</v>
      </c>
      <c r="D64" s="110">
        <v>23598.87</v>
      </c>
      <c r="E64" s="111">
        <v>42.91</v>
      </c>
    </row>
    <row r="65" spans="1:5" x14ac:dyDescent="0.25">
      <c r="A65" s="118" t="s">
        <v>97</v>
      </c>
      <c r="B65" s="119">
        <v>55000</v>
      </c>
      <c r="C65" s="119">
        <v>55000</v>
      </c>
      <c r="D65" s="119">
        <v>23598.87</v>
      </c>
      <c r="E65" s="121">
        <v>42.91</v>
      </c>
    </row>
    <row r="66" spans="1:5" x14ac:dyDescent="0.25">
      <c r="A66" s="138" t="s">
        <v>23</v>
      </c>
      <c r="B66" s="114">
        <v>55000</v>
      </c>
      <c r="C66" s="114">
        <v>55000</v>
      </c>
      <c r="D66" s="114">
        <v>23598.87</v>
      </c>
      <c r="E66" s="115">
        <v>42.91</v>
      </c>
    </row>
    <row r="67" spans="1:5" x14ac:dyDescent="0.25">
      <c r="A67" s="139" t="s">
        <v>25</v>
      </c>
      <c r="B67" s="126"/>
      <c r="C67" s="126"/>
      <c r="D67" s="127">
        <v>17281.37</v>
      </c>
      <c r="E67" s="126"/>
    </row>
    <row r="68" spans="1:5" x14ac:dyDescent="0.25">
      <c r="A68" s="139" t="s">
        <v>27</v>
      </c>
      <c r="B68" s="126"/>
      <c r="C68" s="126"/>
      <c r="D68" s="128">
        <v>880</v>
      </c>
      <c r="E68" s="126"/>
    </row>
    <row r="69" spans="1:5" x14ac:dyDescent="0.25">
      <c r="A69" s="139" t="s">
        <v>30</v>
      </c>
      <c r="B69" s="126"/>
      <c r="C69" s="126"/>
      <c r="D69" s="128">
        <v>74.38</v>
      </c>
      <c r="E69" s="126"/>
    </row>
    <row r="70" spans="1:5" x14ac:dyDescent="0.25">
      <c r="A70" s="139" t="s">
        <v>31</v>
      </c>
      <c r="B70" s="126"/>
      <c r="C70" s="126"/>
      <c r="D70" s="127">
        <v>1352.38</v>
      </c>
      <c r="E70" s="126"/>
    </row>
    <row r="71" spans="1:5" x14ac:dyDescent="0.25">
      <c r="A71" s="139" t="s">
        <v>36</v>
      </c>
      <c r="B71" s="126"/>
      <c r="C71" s="126"/>
      <c r="D71" s="128">
        <v>998.64</v>
      </c>
      <c r="E71" s="126"/>
    </row>
    <row r="72" spans="1:5" x14ac:dyDescent="0.25">
      <c r="A72" s="139" t="s">
        <v>44</v>
      </c>
      <c r="B72" s="126"/>
      <c r="C72" s="126"/>
      <c r="D72" s="127">
        <v>3012.1</v>
      </c>
      <c r="E72" s="126"/>
    </row>
    <row r="73" spans="1:5" x14ac:dyDescent="0.25">
      <c r="A73" s="137" t="s">
        <v>173</v>
      </c>
      <c r="B73" s="114">
        <v>324745</v>
      </c>
      <c r="C73" s="114">
        <v>324745</v>
      </c>
      <c r="D73" s="114">
        <v>290914.28000000003</v>
      </c>
      <c r="E73" s="115">
        <v>89.58</v>
      </c>
    </row>
    <row r="74" spans="1:5" x14ac:dyDescent="0.25">
      <c r="A74" s="109" t="s">
        <v>174</v>
      </c>
      <c r="B74" s="110">
        <v>62200</v>
      </c>
      <c r="C74" s="110">
        <v>62200</v>
      </c>
      <c r="D74" s="110">
        <v>35180.71</v>
      </c>
      <c r="E74" s="111">
        <v>56.56</v>
      </c>
    </row>
    <row r="75" spans="1:5" x14ac:dyDescent="0.25">
      <c r="A75" s="118" t="s">
        <v>94</v>
      </c>
      <c r="B75" s="121">
        <v>100</v>
      </c>
      <c r="C75" s="121">
        <v>100</v>
      </c>
      <c r="D75" s="121">
        <v>540.51</v>
      </c>
      <c r="E75" s="121">
        <v>540.51</v>
      </c>
    </row>
    <row r="76" spans="1:5" x14ac:dyDescent="0.25">
      <c r="A76" s="138" t="s">
        <v>16</v>
      </c>
      <c r="B76" s="115">
        <v>100</v>
      </c>
      <c r="C76" s="115">
        <v>100</v>
      </c>
      <c r="D76" s="115">
        <v>100</v>
      </c>
      <c r="E76" s="115">
        <v>100</v>
      </c>
    </row>
    <row r="77" spans="1:5" x14ac:dyDescent="0.25">
      <c r="A77" s="139" t="s">
        <v>20</v>
      </c>
      <c r="B77" s="126"/>
      <c r="C77" s="126"/>
      <c r="D77" s="128">
        <v>100</v>
      </c>
      <c r="E77" s="126"/>
    </row>
    <row r="78" spans="1:5" x14ac:dyDescent="0.25">
      <c r="A78" s="138" t="s">
        <v>23</v>
      </c>
      <c r="B78" s="115">
        <v>0</v>
      </c>
      <c r="C78" s="115">
        <v>0</v>
      </c>
      <c r="D78" s="115">
        <v>440.51</v>
      </c>
      <c r="E78" s="115">
        <v>0</v>
      </c>
    </row>
    <row r="79" spans="1:5" x14ac:dyDescent="0.25">
      <c r="A79" s="139" t="s">
        <v>30</v>
      </c>
      <c r="B79" s="126"/>
      <c r="C79" s="126"/>
      <c r="D79" s="128">
        <v>290.51</v>
      </c>
      <c r="E79" s="126"/>
    </row>
    <row r="80" spans="1:5" x14ac:dyDescent="0.25">
      <c r="A80" s="139" t="s">
        <v>34</v>
      </c>
      <c r="B80" s="126"/>
      <c r="C80" s="126"/>
      <c r="D80" s="128">
        <v>150</v>
      </c>
      <c r="E80" s="126"/>
    </row>
    <row r="81" spans="1:5" x14ac:dyDescent="0.25">
      <c r="A81" s="118" t="s">
        <v>100</v>
      </c>
      <c r="B81" s="119">
        <v>3000</v>
      </c>
      <c r="C81" s="119">
        <v>3000</v>
      </c>
      <c r="D81" s="121">
        <v>212.82</v>
      </c>
      <c r="E81" s="121">
        <v>7.09</v>
      </c>
    </row>
    <row r="82" spans="1:5" x14ac:dyDescent="0.25">
      <c r="A82" s="138" t="s">
        <v>61</v>
      </c>
      <c r="B82" s="114">
        <v>3000</v>
      </c>
      <c r="C82" s="114">
        <v>3000</v>
      </c>
      <c r="D82" s="115">
        <v>212.82</v>
      </c>
      <c r="E82" s="115">
        <v>7.09</v>
      </c>
    </row>
    <row r="83" spans="1:5" x14ac:dyDescent="0.25">
      <c r="A83" s="139" t="s">
        <v>65</v>
      </c>
      <c r="B83" s="126"/>
      <c r="C83" s="126"/>
      <c r="D83" s="128">
        <v>212.82</v>
      </c>
      <c r="E83" s="126"/>
    </row>
    <row r="84" spans="1:5" x14ac:dyDescent="0.25">
      <c r="A84" s="118" t="s">
        <v>96</v>
      </c>
      <c r="B84" s="119">
        <v>1000</v>
      </c>
      <c r="C84" s="119">
        <v>1000</v>
      </c>
      <c r="D84" s="121">
        <v>8.5500000000000007</v>
      </c>
      <c r="E84" s="121">
        <v>0.86</v>
      </c>
    </row>
    <row r="85" spans="1:5" x14ac:dyDescent="0.25">
      <c r="A85" s="138" t="s">
        <v>61</v>
      </c>
      <c r="B85" s="114">
        <v>1000</v>
      </c>
      <c r="C85" s="114">
        <v>1000</v>
      </c>
      <c r="D85" s="115">
        <v>8.5500000000000007</v>
      </c>
      <c r="E85" s="115">
        <v>0.86</v>
      </c>
    </row>
    <row r="86" spans="1:5" x14ac:dyDescent="0.25">
      <c r="A86" s="139" t="s">
        <v>65</v>
      </c>
      <c r="B86" s="126"/>
      <c r="C86" s="126"/>
      <c r="D86" s="128">
        <v>8.5500000000000007</v>
      </c>
      <c r="E86" s="126"/>
    </row>
    <row r="87" spans="1:5" x14ac:dyDescent="0.25">
      <c r="A87" s="118" t="s">
        <v>98</v>
      </c>
      <c r="B87" s="119">
        <v>58100</v>
      </c>
      <c r="C87" s="119">
        <v>58100</v>
      </c>
      <c r="D87" s="119">
        <v>34418.83</v>
      </c>
      <c r="E87" s="121">
        <v>59.24</v>
      </c>
    </row>
    <row r="88" spans="1:5" x14ac:dyDescent="0.25">
      <c r="A88" s="138" t="s">
        <v>23</v>
      </c>
      <c r="B88" s="114">
        <v>5000</v>
      </c>
      <c r="C88" s="114">
        <v>5000</v>
      </c>
      <c r="D88" s="114">
        <v>3471.46</v>
      </c>
      <c r="E88" s="115">
        <v>69.430000000000007</v>
      </c>
    </row>
    <row r="89" spans="1:5" x14ac:dyDescent="0.25">
      <c r="A89" s="139" t="s">
        <v>30</v>
      </c>
      <c r="B89" s="126"/>
      <c r="C89" s="126"/>
      <c r="D89" s="127">
        <v>3448.23</v>
      </c>
      <c r="E89" s="126"/>
    </row>
    <row r="90" spans="1:5" x14ac:dyDescent="0.25">
      <c r="A90" s="139" t="s">
        <v>31</v>
      </c>
      <c r="B90" s="126"/>
      <c r="C90" s="126"/>
      <c r="D90" s="128">
        <v>23.23</v>
      </c>
      <c r="E90" s="126"/>
    </row>
    <row r="91" spans="1:5" x14ac:dyDescent="0.25">
      <c r="A91" s="138" t="s">
        <v>55</v>
      </c>
      <c r="B91" s="114">
        <v>30000</v>
      </c>
      <c r="C91" s="114">
        <v>30000</v>
      </c>
      <c r="D91" s="114">
        <v>25037.360000000001</v>
      </c>
      <c r="E91" s="115">
        <v>83.46</v>
      </c>
    </row>
    <row r="92" spans="1:5" x14ac:dyDescent="0.25">
      <c r="A92" s="139" t="s">
        <v>57</v>
      </c>
      <c r="B92" s="126"/>
      <c r="C92" s="126"/>
      <c r="D92" s="127">
        <v>25037.360000000001</v>
      </c>
      <c r="E92" s="126"/>
    </row>
    <row r="93" spans="1:5" x14ac:dyDescent="0.25">
      <c r="A93" s="138" t="s">
        <v>61</v>
      </c>
      <c r="B93" s="114">
        <v>23100</v>
      </c>
      <c r="C93" s="114">
        <v>23100</v>
      </c>
      <c r="D93" s="114">
        <v>5910.01</v>
      </c>
      <c r="E93" s="115">
        <v>25.58</v>
      </c>
    </row>
    <row r="94" spans="1:5" x14ac:dyDescent="0.25">
      <c r="A94" s="139" t="s">
        <v>65</v>
      </c>
      <c r="B94" s="126"/>
      <c r="C94" s="126"/>
      <c r="D94" s="127">
        <v>5910.01</v>
      </c>
      <c r="E94" s="126"/>
    </row>
    <row r="95" spans="1:5" x14ac:dyDescent="0.25">
      <c r="A95" s="109" t="s">
        <v>175</v>
      </c>
      <c r="B95" s="110">
        <v>110700</v>
      </c>
      <c r="C95" s="110">
        <v>110700</v>
      </c>
      <c r="D95" s="110">
        <v>100707.69</v>
      </c>
      <c r="E95" s="111">
        <v>90.97</v>
      </c>
    </row>
    <row r="96" spans="1:5" x14ac:dyDescent="0.25">
      <c r="A96" s="118" t="s">
        <v>98</v>
      </c>
      <c r="B96" s="119">
        <v>110700</v>
      </c>
      <c r="C96" s="119">
        <v>110700</v>
      </c>
      <c r="D96" s="119">
        <v>100707.69</v>
      </c>
      <c r="E96" s="121">
        <v>90.97</v>
      </c>
    </row>
    <row r="97" spans="1:5" x14ac:dyDescent="0.25">
      <c r="A97" s="138" t="s">
        <v>23</v>
      </c>
      <c r="B97" s="114">
        <v>110700</v>
      </c>
      <c r="C97" s="114">
        <v>110700</v>
      </c>
      <c r="D97" s="114">
        <v>100707.69</v>
      </c>
      <c r="E97" s="115">
        <v>90.97</v>
      </c>
    </row>
    <row r="98" spans="1:5" x14ac:dyDescent="0.25">
      <c r="A98" s="139" t="s">
        <v>31</v>
      </c>
      <c r="B98" s="126"/>
      <c r="C98" s="126"/>
      <c r="D98" s="127">
        <v>100707.69</v>
      </c>
      <c r="E98" s="126"/>
    </row>
    <row r="99" spans="1:5" x14ac:dyDescent="0.25">
      <c r="A99" s="109" t="s">
        <v>176</v>
      </c>
      <c r="B99" s="110">
        <v>149045</v>
      </c>
      <c r="C99" s="110">
        <v>149045</v>
      </c>
      <c r="D99" s="110">
        <v>152423.29999999999</v>
      </c>
      <c r="E99" s="111">
        <v>102.27</v>
      </c>
    </row>
    <row r="100" spans="1:5" x14ac:dyDescent="0.25">
      <c r="A100" s="118" t="s">
        <v>94</v>
      </c>
      <c r="B100" s="119">
        <v>25980</v>
      </c>
      <c r="C100" s="119">
        <v>25980</v>
      </c>
      <c r="D100" s="119">
        <v>26574.84</v>
      </c>
      <c r="E100" s="121">
        <v>102.29</v>
      </c>
    </row>
    <row r="101" spans="1:5" x14ac:dyDescent="0.25">
      <c r="A101" s="138" t="s">
        <v>16</v>
      </c>
      <c r="B101" s="114">
        <v>13980</v>
      </c>
      <c r="C101" s="114">
        <v>13980</v>
      </c>
      <c r="D101" s="114">
        <v>13866.97</v>
      </c>
      <c r="E101" s="115">
        <v>99.19</v>
      </c>
    </row>
    <row r="102" spans="1:5" x14ac:dyDescent="0.25">
      <c r="A102" s="139" t="s">
        <v>18</v>
      </c>
      <c r="B102" s="126"/>
      <c r="C102" s="126"/>
      <c r="D102" s="127">
        <v>11902.97</v>
      </c>
      <c r="E102" s="126"/>
    </row>
    <row r="103" spans="1:5" x14ac:dyDescent="0.25">
      <c r="A103" s="139" t="s">
        <v>22</v>
      </c>
      <c r="B103" s="126"/>
      <c r="C103" s="126"/>
      <c r="D103" s="127">
        <v>1964</v>
      </c>
      <c r="E103" s="126"/>
    </row>
    <row r="104" spans="1:5" x14ac:dyDescent="0.25">
      <c r="A104" s="138" t="s">
        <v>23</v>
      </c>
      <c r="B104" s="114">
        <v>12000</v>
      </c>
      <c r="C104" s="114">
        <v>12000</v>
      </c>
      <c r="D104" s="114">
        <v>12707.87</v>
      </c>
      <c r="E104" s="115">
        <v>105.9</v>
      </c>
    </row>
    <row r="105" spans="1:5" x14ac:dyDescent="0.25">
      <c r="A105" s="139" t="s">
        <v>26</v>
      </c>
      <c r="B105" s="126"/>
      <c r="C105" s="126"/>
      <c r="D105" s="128">
        <v>429.67</v>
      </c>
      <c r="E105" s="126"/>
    </row>
    <row r="106" spans="1:5" x14ac:dyDescent="0.25">
      <c r="A106" s="139" t="s">
        <v>30</v>
      </c>
      <c r="B106" s="126"/>
      <c r="C106" s="126"/>
      <c r="D106" s="127">
        <v>6276.15</v>
      </c>
      <c r="E106" s="126"/>
    </row>
    <row r="107" spans="1:5" x14ac:dyDescent="0.25">
      <c r="A107" s="139" t="s">
        <v>31</v>
      </c>
      <c r="B107" s="126"/>
      <c r="C107" s="126"/>
      <c r="D107" s="127">
        <v>6002.05</v>
      </c>
      <c r="E107" s="126"/>
    </row>
    <row r="108" spans="1:5" x14ac:dyDescent="0.25">
      <c r="A108" s="118" t="s">
        <v>96</v>
      </c>
      <c r="B108" s="119">
        <v>40000</v>
      </c>
      <c r="C108" s="119">
        <v>40000</v>
      </c>
      <c r="D108" s="119">
        <v>41518.85</v>
      </c>
      <c r="E108" s="121">
        <v>103.8</v>
      </c>
    </row>
    <row r="109" spans="1:5" x14ac:dyDescent="0.25">
      <c r="A109" s="138" t="s">
        <v>23</v>
      </c>
      <c r="B109" s="114">
        <v>40000</v>
      </c>
      <c r="C109" s="114">
        <v>40000</v>
      </c>
      <c r="D109" s="114">
        <v>41518.85</v>
      </c>
      <c r="E109" s="115">
        <v>103.8</v>
      </c>
    </row>
    <row r="110" spans="1:5" x14ac:dyDescent="0.25">
      <c r="A110" s="139" t="s">
        <v>30</v>
      </c>
      <c r="B110" s="126"/>
      <c r="C110" s="126"/>
      <c r="D110" s="128">
        <v>406.86</v>
      </c>
      <c r="E110" s="126"/>
    </row>
    <row r="111" spans="1:5" x14ac:dyDescent="0.25">
      <c r="A111" s="139" t="s">
        <v>31</v>
      </c>
      <c r="B111" s="126"/>
      <c r="C111" s="126"/>
      <c r="D111" s="127">
        <v>37635.480000000003</v>
      </c>
      <c r="E111" s="126"/>
    </row>
    <row r="112" spans="1:5" x14ac:dyDescent="0.25">
      <c r="A112" s="139" t="s">
        <v>32</v>
      </c>
      <c r="B112" s="126"/>
      <c r="C112" s="126"/>
      <c r="D112" s="127">
        <v>3407.76</v>
      </c>
      <c r="E112" s="126"/>
    </row>
    <row r="113" spans="1:5" x14ac:dyDescent="0.25">
      <c r="A113" s="139" t="s">
        <v>155</v>
      </c>
      <c r="B113" s="126"/>
      <c r="C113" s="126"/>
      <c r="D113" s="128">
        <v>68.75</v>
      </c>
      <c r="E113" s="126"/>
    </row>
    <row r="114" spans="1:5" x14ac:dyDescent="0.25">
      <c r="A114" s="118" t="s">
        <v>98</v>
      </c>
      <c r="B114" s="119">
        <v>83065</v>
      </c>
      <c r="C114" s="119">
        <v>83065</v>
      </c>
      <c r="D114" s="119">
        <v>84329.61</v>
      </c>
      <c r="E114" s="121">
        <v>101.52</v>
      </c>
    </row>
    <row r="115" spans="1:5" x14ac:dyDescent="0.25">
      <c r="A115" s="138" t="s">
        <v>16</v>
      </c>
      <c r="B115" s="114">
        <v>75065</v>
      </c>
      <c r="C115" s="114">
        <v>75065</v>
      </c>
      <c r="D115" s="114">
        <v>77482.83</v>
      </c>
      <c r="E115" s="115">
        <v>103.22</v>
      </c>
    </row>
    <row r="116" spans="1:5" x14ac:dyDescent="0.25">
      <c r="A116" s="139" t="s">
        <v>18</v>
      </c>
      <c r="B116" s="126"/>
      <c r="C116" s="126"/>
      <c r="D116" s="127">
        <v>61966.559999999998</v>
      </c>
      <c r="E116" s="126"/>
    </row>
    <row r="117" spans="1:5" x14ac:dyDescent="0.25">
      <c r="A117" s="139" t="s">
        <v>20</v>
      </c>
      <c r="B117" s="126"/>
      <c r="C117" s="126"/>
      <c r="D117" s="127">
        <v>3908</v>
      </c>
      <c r="E117" s="126"/>
    </row>
    <row r="118" spans="1:5" x14ac:dyDescent="0.25">
      <c r="A118" s="139" t="s">
        <v>22</v>
      </c>
      <c r="B118" s="126"/>
      <c r="C118" s="126"/>
      <c r="D118" s="127">
        <v>11608.27</v>
      </c>
      <c r="E118" s="126"/>
    </row>
    <row r="119" spans="1:5" x14ac:dyDescent="0.25">
      <c r="A119" s="138" t="s">
        <v>23</v>
      </c>
      <c r="B119" s="114">
        <v>8000</v>
      </c>
      <c r="C119" s="114">
        <v>8000</v>
      </c>
      <c r="D119" s="114">
        <v>6846.78</v>
      </c>
      <c r="E119" s="115">
        <v>85.58</v>
      </c>
    </row>
    <row r="120" spans="1:5" x14ac:dyDescent="0.25">
      <c r="A120" s="139" t="s">
        <v>26</v>
      </c>
      <c r="B120" s="126"/>
      <c r="C120" s="126"/>
      <c r="D120" s="127">
        <v>4704.3100000000004</v>
      </c>
      <c r="E120" s="126"/>
    </row>
    <row r="121" spans="1:5" x14ac:dyDescent="0.25">
      <c r="A121" s="139" t="s">
        <v>31</v>
      </c>
      <c r="B121" s="126"/>
      <c r="C121" s="126"/>
      <c r="D121" s="128">
        <v>434.7</v>
      </c>
      <c r="E121" s="126"/>
    </row>
    <row r="122" spans="1:5" x14ac:dyDescent="0.25">
      <c r="A122" s="139" t="s">
        <v>32</v>
      </c>
      <c r="B122" s="126"/>
      <c r="C122" s="126"/>
      <c r="D122" s="127">
        <v>1541.52</v>
      </c>
      <c r="E122" s="126"/>
    </row>
    <row r="123" spans="1:5" x14ac:dyDescent="0.25">
      <c r="A123" s="139" t="s">
        <v>155</v>
      </c>
      <c r="B123" s="126"/>
      <c r="C123" s="126"/>
      <c r="D123" s="128">
        <v>166.25</v>
      </c>
      <c r="E123" s="126"/>
    </row>
    <row r="124" spans="1:5" x14ac:dyDescent="0.25">
      <c r="A124" s="109" t="s">
        <v>177</v>
      </c>
      <c r="B124" s="110">
        <v>1400</v>
      </c>
      <c r="C124" s="110">
        <v>1400</v>
      </c>
      <c r="D124" s="110">
        <v>1400</v>
      </c>
      <c r="E124" s="111">
        <v>100</v>
      </c>
    </row>
    <row r="125" spans="1:5" x14ac:dyDescent="0.25">
      <c r="A125" s="118" t="s">
        <v>94</v>
      </c>
      <c r="B125" s="119">
        <v>1400</v>
      </c>
      <c r="C125" s="119">
        <v>1400</v>
      </c>
      <c r="D125" s="119">
        <v>1400</v>
      </c>
      <c r="E125" s="121">
        <v>100</v>
      </c>
    </row>
    <row r="126" spans="1:5" x14ac:dyDescent="0.25">
      <c r="A126" s="138" t="s">
        <v>23</v>
      </c>
      <c r="B126" s="114">
        <v>1400</v>
      </c>
      <c r="C126" s="114">
        <v>1400</v>
      </c>
      <c r="D126" s="114">
        <v>1400</v>
      </c>
      <c r="E126" s="115">
        <v>100</v>
      </c>
    </row>
    <row r="127" spans="1:5" x14ac:dyDescent="0.25">
      <c r="A127" s="139" t="s">
        <v>31</v>
      </c>
      <c r="B127" s="126"/>
      <c r="C127" s="126"/>
      <c r="D127" s="128">
        <v>300</v>
      </c>
      <c r="E127" s="126"/>
    </row>
    <row r="128" spans="1:5" x14ac:dyDescent="0.25">
      <c r="A128" s="139" t="s">
        <v>36</v>
      </c>
      <c r="B128" s="126"/>
      <c r="C128" s="126"/>
      <c r="D128" s="128">
        <v>511</v>
      </c>
      <c r="E128" s="126"/>
    </row>
    <row r="129" spans="1:5" x14ac:dyDescent="0.25">
      <c r="A129" s="139" t="s">
        <v>44</v>
      </c>
      <c r="B129" s="126"/>
      <c r="C129" s="126"/>
      <c r="D129" s="128">
        <v>589</v>
      </c>
      <c r="E129" s="126"/>
    </row>
    <row r="130" spans="1:5" x14ac:dyDescent="0.25">
      <c r="A130" s="109" t="s">
        <v>178</v>
      </c>
      <c r="B130" s="110">
        <v>1100</v>
      </c>
      <c r="C130" s="110">
        <v>1100</v>
      </c>
      <c r="D130" s="110">
        <v>1010.58</v>
      </c>
      <c r="E130" s="111">
        <v>91.87</v>
      </c>
    </row>
    <row r="131" spans="1:5" x14ac:dyDescent="0.25">
      <c r="A131" s="118" t="s">
        <v>98</v>
      </c>
      <c r="B131" s="119">
        <v>1100</v>
      </c>
      <c r="C131" s="119">
        <v>1100</v>
      </c>
      <c r="D131" s="119">
        <v>1010.58</v>
      </c>
      <c r="E131" s="121">
        <v>91.87</v>
      </c>
    </row>
    <row r="132" spans="1:5" x14ac:dyDescent="0.25">
      <c r="A132" s="138" t="s">
        <v>58</v>
      </c>
      <c r="B132" s="114">
        <v>1100</v>
      </c>
      <c r="C132" s="114">
        <v>1100</v>
      </c>
      <c r="D132" s="114">
        <v>1010.58</v>
      </c>
      <c r="E132" s="115">
        <v>91.87</v>
      </c>
    </row>
    <row r="133" spans="1:5" x14ac:dyDescent="0.25">
      <c r="A133" s="139" t="s">
        <v>156</v>
      </c>
      <c r="B133" s="126"/>
      <c r="C133" s="126"/>
      <c r="D133" s="127">
        <v>1010.58</v>
      </c>
      <c r="E133" s="126"/>
    </row>
    <row r="134" spans="1:5" x14ac:dyDescent="0.25">
      <c r="A134" s="109" t="s">
        <v>179</v>
      </c>
      <c r="B134" s="111">
        <v>300</v>
      </c>
      <c r="C134" s="111">
        <v>300</v>
      </c>
      <c r="D134" s="111">
        <v>192</v>
      </c>
      <c r="E134" s="111">
        <v>64</v>
      </c>
    </row>
    <row r="135" spans="1:5" x14ac:dyDescent="0.25">
      <c r="A135" s="118" t="s">
        <v>98</v>
      </c>
      <c r="B135" s="121">
        <v>300</v>
      </c>
      <c r="C135" s="121">
        <v>300</v>
      </c>
      <c r="D135" s="121">
        <v>192</v>
      </c>
      <c r="E135" s="121">
        <v>64</v>
      </c>
    </row>
    <row r="136" spans="1:5" x14ac:dyDescent="0.25">
      <c r="A136" s="138" t="s">
        <v>23</v>
      </c>
      <c r="B136" s="115">
        <v>300</v>
      </c>
      <c r="C136" s="115">
        <v>300</v>
      </c>
      <c r="D136" s="115">
        <v>192</v>
      </c>
      <c r="E136" s="115">
        <v>64</v>
      </c>
    </row>
    <row r="137" spans="1:5" x14ac:dyDescent="0.25">
      <c r="A137" s="139" t="s">
        <v>31</v>
      </c>
      <c r="B137" s="126"/>
      <c r="C137" s="126"/>
      <c r="D137" s="128">
        <v>192</v>
      </c>
      <c r="E137" s="126"/>
    </row>
    <row r="138" spans="1:5" x14ac:dyDescent="0.25">
      <c r="A138" s="137" t="s">
        <v>180</v>
      </c>
      <c r="B138" s="114">
        <v>2501017</v>
      </c>
      <c r="C138" s="114">
        <v>2501017</v>
      </c>
      <c r="D138" s="114">
        <v>2323711.7799999998</v>
      </c>
      <c r="E138" s="115">
        <v>92.91</v>
      </c>
    </row>
    <row r="139" spans="1:5" x14ac:dyDescent="0.25">
      <c r="A139" s="109" t="s">
        <v>181</v>
      </c>
      <c r="B139" s="110">
        <v>2277147</v>
      </c>
      <c r="C139" s="110">
        <v>2277147</v>
      </c>
      <c r="D139" s="110">
        <v>2139131.12</v>
      </c>
      <c r="E139" s="111">
        <v>93.94</v>
      </c>
    </row>
    <row r="140" spans="1:5" x14ac:dyDescent="0.25">
      <c r="A140" s="118" t="s">
        <v>100</v>
      </c>
      <c r="B140" s="120"/>
      <c r="C140" s="120"/>
      <c r="D140" s="119">
        <v>3991.78</v>
      </c>
      <c r="E140" s="120"/>
    </row>
    <row r="141" spans="1:5" x14ac:dyDescent="0.25">
      <c r="A141" s="138" t="s">
        <v>23</v>
      </c>
      <c r="B141" s="115">
        <v>0</v>
      </c>
      <c r="C141" s="115">
        <v>0</v>
      </c>
      <c r="D141" s="114">
        <v>3834.45</v>
      </c>
      <c r="E141" s="115">
        <v>0</v>
      </c>
    </row>
    <row r="142" spans="1:5" x14ac:dyDescent="0.25">
      <c r="A142" s="139" t="s">
        <v>25</v>
      </c>
      <c r="B142" s="126"/>
      <c r="C142" s="126"/>
      <c r="D142" s="128">
        <v>335.4</v>
      </c>
      <c r="E142" s="126"/>
    </row>
    <row r="143" spans="1:5" x14ac:dyDescent="0.25">
      <c r="A143" s="139" t="s">
        <v>27</v>
      </c>
      <c r="B143" s="126"/>
      <c r="C143" s="126"/>
      <c r="D143" s="128">
        <v>80</v>
      </c>
      <c r="E143" s="126"/>
    </row>
    <row r="144" spans="1:5" x14ac:dyDescent="0.25">
      <c r="A144" s="139" t="s">
        <v>30</v>
      </c>
      <c r="B144" s="126"/>
      <c r="C144" s="126"/>
      <c r="D144" s="128">
        <v>63</v>
      </c>
      <c r="E144" s="126"/>
    </row>
    <row r="145" spans="1:5" x14ac:dyDescent="0.25">
      <c r="A145" s="139" t="s">
        <v>33</v>
      </c>
      <c r="B145" s="126"/>
      <c r="C145" s="126"/>
      <c r="D145" s="128">
        <v>391.08</v>
      </c>
      <c r="E145" s="126"/>
    </row>
    <row r="146" spans="1:5" x14ac:dyDescent="0.25">
      <c r="A146" s="139" t="s">
        <v>36</v>
      </c>
      <c r="B146" s="126"/>
      <c r="C146" s="126"/>
      <c r="D146" s="128">
        <v>580.51</v>
      </c>
      <c r="E146" s="126"/>
    </row>
    <row r="147" spans="1:5" x14ac:dyDescent="0.25">
      <c r="A147" s="139" t="s">
        <v>37</v>
      </c>
      <c r="B147" s="126"/>
      <c r="C147" s="126"/>
      <c r="D147" s="127">
        <v>2205</v>
      </c>
      <c r="E147" s="126"/>
    </row>
    <row r="148" spans="1:5" x14ac:dyDescent="0.25">
      <c r="A148" s="139" t="s">
        <v>39</v>
      </c>
      <c r="B148" s="126"/>
      <c r="C148" s="126"/>
      <c r="D148" s="128">
        <v>111.3</v>
      </c>
      <c r="E148" s="126"/>
    </row>
    <row r="149" spans="1:5" x14ac:dyDescent="0.25">
      <c r="A149" s="139" t="s">
        <v>42</v>
      </c>
      <c r="B149" s="126"/>
      <c r="C149" s="126"/>
      <c r="D149" s="128">
        <v>62.5</v>
      </c>
      <c r="E149" s="126"/>
    </row>
    <row r="150" spans="1:5" x14ac:dyDescent="0.25">
      <c r="A150" s="139" t="s">
        <v>44</v>
      </c>
      <c r="B150" s="126"/>
      <c r="C150" s="126"/>
      <c r="D150" s="128">
        <v>5.66</v>
      </c>
      <c r="E150" s="126"/>
    </row>
    <row r="151" spans="1:5" x14ac:dyDescent="0.25">
      <c r="A151" s="138" t="s">
        <v>51</v>
      </c>
      <c r="B151" s="115">
        <v>0</v>
      </c>
      <c r="C151" s="115">
        <v>0</v>
      </c>
      <c r="D151" s="115">
        <v>157.33000000000001</v>
      </c>
      <c r="E151" s="115">
        <v>0</v>
      </c>
    </row>
    <row r="152" spans="1:5" x14ac:dyDescent="0.25">
      <c r="A152" s="139" t="s">
        <v>53</v>
      </c>
      <c r="B152" s="126"/>
      <c r="C152" s="126"/>
      <c r="D152" s="128">
        <v>157.33000000000001</v>
      </c>
      <c r="E152" s="126"/>
    </row>
    <row r="153" spans="1:5" x14ac:dyDescent="0.25">
      <c r="A153" s="118" t="s">
        <v>96</v>
      </c>
      <c r="B153" s="119">
        <v>31160</v>
      </c>
      <c r="C153" s="119">
        <v>31160</v>
      </c>
      <c r="D153" s="119">
        <v>4544.13</v>
      </c>
      <c r="E153" s="121">
        <v>14.58</v>
      </c>
    </row>
    <row r="154" spans="1:5" x14ac:dyDescent="0.25">
      <c r="A154" s="138" t="s">
        <v>23</v>
      </c>
      <c r="B154" s="114">
        <v>31160</v>
      </c>
      <c r="C154" s="114">
        <v>31160</v>
      </c>
      <c r="D154" s="114">
        <v>4544.13</v>
      </c>
      <c r="E154" s="115">
        <v>14.58</v>
      </c>
    </row>
    <row r="155" spans="1:5" x14ac:dyDescent="0.25">
      <c r="A155" s="139" t="s">
        <v>25</v>
      </c>
      <c r="B155" s="126"/>
      <c r="C155" s="126"/>
      <c r="D155" s="127">
        <v>2550</v>
      </c>
      <c r="E155" s="126"/>
    </row>
    <row r="156" spans="1:5" x14ac:dyDescent="0.25">
      <c r="A156" s="139" t="s">
        <v>36</v>
      </c>
      <c r="B156" s="126"/>
      <c r="C156" s="126"/>
      <c r="D156" s="127">
        <v>1250</v>
      </c>
      <c r="E156" s="126"/>
    </row>
    <row r="157" spans="1:5" x14ac:dyDescent="0.25">
      <c r="A157" s="139" t="s">
        <v>44</v>
      </c>
      <c r="B157" s="126"/>
      <c r="C157" s="126"/>
      <c r="D157" s="128">
        <v>269</v>
      </c>
      <c r="E157" s="126"/>
    </row>
    <row r="158" spans="1:5" x14ac:dyDescent="0.25">
      <c r="A158" s="139" t="s">
        <v>50</v>
      </c>
      <c r="B158" s="126"/>
      <c r="C158" s="126"/>
      <c r="D158" s="128">
        <v>475.13</v>
      </c>
      <c r="E158" s="126"/>
    </row>
    <row r="159" spans="1:5" x14ac:dyDescent="0.25">
      <c r="A159" s="118" t="s">
        <v>99</v>
      </c>
      <c r="B159" s="119">
        <v>113067</v>
      </c>
      <c r="C159" s="119">
        <v>113067</v>
      </c>
      <c r="D159" s="119">
        <v>118889.48</v>
      </c>
      <c r="E159" s="121">
        <v>105.15</v>
      </c>
    </row>
    <row r="160" spans="1:5" x14ac:dyDescent="0.25">
      <c r="A160" s="138" t="s">
        <v>23</v>
      </c>
      <c r="B160" s="114">
        <v>111667</v>
      </c>
      <c r="C160" s="114">
        <v>111667</v>
      </c>
      <c r="D160" s="114">
        <v>118248.19</v>
      </c>
      <c r="E160" s="115">
        <v>105.89</v>
      </c>
    </row>
    <row r="161" spans="1:5" x14ac:dyDescent="0.25">
      <c r="A161" s="139" t="s">
        <v>25</v>
      </c>
      <c r="B161" s="126"/>
      <c r="C161" s="126"/>
      <c r="D161" s="127">
        <v>3679.25</v>
      </c>
      <c r="E161" s="126"/>
    </row>
    <row r="162" spans="1:5" x14ac:dyDescent="0.25">
      <c r="A162" s="139" t="s">
        <v>27</v>
      </c>
      <c r="B162" s="126"/>
      <c r="C162" s="126"/>
      <c r="D162" s="128">
        <v>654</v>
      </c>
      <c r="E162" s="126"/>
    </row>
    <row r="163" spans="1:5" x14ac:dyDescent="0.25">
      <c r="A163" s="139" t="s">
        <v>28</v>
      </c>
      <c r="B163" s="126"/>
      <c r="C163" s="126"/>
      <c r="D163" s="127">
        <v>1432.5</v>
      </c>
      <c r="E163" s="126"/>
    </row>
    <row r="164" spans="1:5" x14ac:dyDescent="0.25">
      <c r="A164" s="139" t="s">
        <v>30</v>
      </c>
      <c r="B164" s="126"/>
      <c r="C164" s="126"/>
      <c r="D164" s="127">
        <v>17665.22</v>
      </c>
      <c r="E164" s="126"/>
    </row>
    <row r="165" spans="1:5" x14ac:dyDescent="0.25">
      <c r="A165" s="139" t="s">
        <v>31</v>
      </c>
      <c r="B165" s="126"/>
      <c r="C165" s="126"/>
      <c r="D165" s="127">
        <v>6180.14</v>
      </c>
      <c r="E165" s="126"/>
    </row>
    <row r="166" spans="1:5" x14ac:dyDescent="0.25">
      <c r="A166" s="139" t="s">
        <v>32</v>
      </c>
      <c r="B166" s="126"/>
      <c r="C166" s="126"/>
      <c r="D166" s="127">
        <v>30221.200000000001</v>
      </c>
      <c r="E166" s="126"/>
    </row>
    <row r="167" spans="1:5" x14ac:dyDescent="0.25">
      <c r="A167" s="139" t="s">
        <v>33</v>
      </c>
      <c r="B167" s="126"/>
      <c r="C167" s="126"/>
      <c r="D167" s="127">
        <v>3872.31</v>
      </c>
      <c r="E167" s="126"/>
    </row>
    <row r="168" spans="1:5" x14ac:dyDescent="0.25">
      <c r="A168" s="139" t="s">
        <v>155</v>
      </c>
      <c r="B168" s="126"/>
      <c r="C168" s="126"/>
      <c r="D168" s="128">
        <v>152.99</v>
      </c>
      <c r="E168" s="126"/>
    </row>
    <row r="169" spans="1:5" x14ac:dyDescent="0.25">
      <c r="A169" s="139" t="s">
        <v>34</v>
      </c>
      <c r="B169" s="126"/>
      <c r="C169" s="126"/>
      <c r="D169" s="127">
        <v>1346.4</v>
      </c>
      <c r="E169" s="126"/>
    </row>
    <row r="170" spans="1:5" x14ac:dyDescent="0.25">
      <c r="A170" s="139" t="s">
        <v>36</v>
      </c>
      <c r="B170" s="126"/>
      <c r="C170" s="126"/>
      <c r="D170" s="127">
        <v>3019.53</v>
      </c>
      <c r="E170" s="126"/>
    </row>
    <row r="171" spans="1:5" x14ac:dyDescent="0.25">
      <c r="A171" s="139" t="s">
        <v>37</v>
      </c>
      <c r="B171" s="126"/>
      <c r="C171" s="126"/>
      <c r="D171" s="127">
        <v>14277.55</v>
      </c>
      <c r="E171" s="126"/>
    </row>
    <row r="172" spans="1:5" x14ac:dyDescent="0.25">
      <c r="A172" s="139" t="s">
        <v>38</v>
      </c>
      <c r="B172" s="126"/>
      <c r="C172" s="126"/>
      <c r="D172" s="128">
        <v>663.95</v>
      </c>
      <c r="E172" s="126"/>
    </row>
    <row r="173" spans="1:5" x14ac:dyDescent="0.25">
      <c r="A173" s="139" t="s">
        <v>39</v>
      </c>
      <c r="B173" s="126"/>
      <c r="C173" s="126"/>
      <c r="D173" s="127">
        <v>8762.76</v>
      </c>
      <c r="E173" s="126"/>
    </row>
    <row r="174" spans="1:5" x14ac:dyDescent="0.25">
      <c r="A174" s="139" t="s">
        <v>40</v>
      </c>
      <c r="B174" s="126"/>
      <c r="C174" s="126"/>
      <c r="D174" s="128">
        <v>492.59</v>
      </c>
      <c r="E174" s="126"/>
    </row>
    <row r="175" spans="1:5" x14ac:dyDescent="0.25">
      <c r="A175" s="139" t="s">
        <v>41</v>
      </c>
      <c r="B175" s="126"/>
      <c r="C175" s="126"/>
      <c r="D175" s="127">
        <v>7928.74</v>
      </c>
      <c r="E175" s="126"/>
    </row>
    <row r="176" spans="1:5" x14ac:dyDescent="0.25">
      <c r="A176" s="139" t="s">
        <v>42</v>
      </c>
      <c r="B176" s="126"/>
      <c r="C176" s="126"/>
      <c r="D176" s="127">
        <v>12712.86</v>
      </c>
      <c r="E176" s="126"/>
    </row>
    <row r="177" spans="1:5" x14ac:dyDescent="0.25">
      <c r="A177" s="139" t="s">
        <v>43</v>
      </c>
      <c r="B177" s="126"/>
      <c r="C177" s="126"/>
      <c r="D177" s="127">
        <v>3000.03</v>
      </c>
      <c r="E177" s="126"/>
    </row>
    <row r="178" spans="1:5" x14ac:dyDescent="0.25">
      <c r="A178" s="139" t="s">
        <v>44</v>
      </c>
      <c r="B178" s="126"/>
      <c r="C178" s="126"/>
      <c r="D178" s="128">
        <v>678.41</v>
      </c>
      <c r="E178" s="126"/>
    </row>
    <row r="179" spans="1:5" x14ac:dyDescent="0.25">
      <c r="A179" s="139" t="s">
        <v>46</v>
      </c>
      <c r="B179" s="126"/>
      <c r="C179" s="126"/>
      <c r="D179" s="127">
        <v>1118.1300000000001</v>
      </c>
      <c r="E179" s="126"/>
    </row>
    <row r="180" spans="1:5" x14ac:dyDescent="0.25">
      <c r="A180" s="139" t="s">
        <v>47</v>
      </c>
      <c r="B180" s="126"/>
      <c r="C180" s="126"/>
      <c r="D180" s="128">
        <v>264.63</v>
      </c>
      <c r="E180" s="126"/>
    </row>
    <row r="181" spans="1:5" x14ac:dyDescent="0.25">
      <c r="A181" s="139" t="s">
        <v>48</v>
      </c>
      <c r="B181" s="126"/>
      <c r="C181" s="126"/>
      <c r="D181" s="128">
        <v>125</v>
      </c>
      <c r="E181" s="126"/>
    </row>
    <row r="182" spans="1:5" x14ac:dyDescent="0.25">
      <c r="A182" s="138" t="s">
        <v>51</v>
      </c>
      <c r="B182" s="114">
        <v>1400</v>
      </c>
      <c r="C182" s="114">
        <v>1400</v>
      </c>
      <c r="D182" s="115">
        <v>641.29</v>
      </c>
      <c r="E182" s="115">
        <v>45.81</v>
      </c>
    </row>
    <row r="183" spans="1:5" x14ac:dyDescent="0.25">
      <c r="A183" s="139" t="s">
        <v>53</v>
      </c>
      <c r="B183" s="126"/>
      <c r="C183" s="126"/>
      <c r="D183" s="128">
        <v>641.29</v>
      </c>
      <c r="E183" s="126"/>
    </row>
    <row r="184" spans="1:5" x14ac:dyDescent="0.25">
      <c r="A184" s="118" t="s">
        <v>98</v>
      </c>
      <c r="B184" s="119">
        <v>2132920</v>
      </c>
      <c r="C184" s="119">
        <v>2132920</v>
      </c>
      <c r="D184" s="119">
        <v>2011705.73</v>
      </c>
      <c r="E184" s="121">
        <v>94.32</v>
      </c>
    </row>
    <row r="185" spans="1:5" x14ac:dyDescent="0.25">
      <c r="A185" s="138" t="s">
        <v>16</v>
      </c>
      <c r="B185" s="114">
        <v>2037920</v>
      </c>
      <c r="C185" s="114">
        <v>2037920</v>
      </c>
      <c r="D185" s="114">
        <v>1948902.43</v>
      </c>
      <c r="E185" s="115">
        <v>95.63</v>
      </c>
    </row>
    <row r="186" spans="1:5" x14ac:dyDescent="0.25">
      <c r="A186" s="139" t="s">
        <v>18</v>
      </c>
      <c r="B186" s="126"/>
      <c r="C186" s="126"/>
      <c r="D186" s="127">
        <v>1613085.19</v>
      </c>
      <c r="E186" s="126"/>
    </row>
    <row r="187" spans="1:5" x14ac:dyDescent="0.25">
      <c r="A187" s="139" t="s">
        <v>20</v>
      </c>
      <c r="B187" s="126"/>
      <c r="C187" s="126"/>
      <c r="D187" s="127">
        <v>71042.02</v>
      </c>
      <c r="E187" s="126"/>
    </row>
    <row r="188" spans="1:5" x14ac:dyDescent="0.25">
      <c r="A188" s="139" t="s">
        <v>22</v>
      </c>
      <c r="B188" s="126"/>
      <c r="C188" s="126"/>
      <c r="D188" s="127">
        <v>264775.21999999997</v>
      </c>
      <c r="E188" s="126"/>
    </row>
    <row r="189" spans="1:5" x14ac:dyDescent="0.25">
      <c r="A189" s="138" t="s">
        <v>23</v>
      </c>
      <c r="B189" s="114">
        <v>95000</v>
      </c>
      <c r="C189" s="114">
        <v>95000</v>
      </c>
      <c r="D189" s="114">
        <v>62803.3</v>
      </c>
      <c r="E189" s="115">
        <v>66.11</v>
      </c>
    </row>
    <row r="190" spans="1:5" x14ac:dyDescent="0.25">
      <c r="A190" s="139" t="s">
        <v>25</v>
      </c>
      <c r="B190" s="126"/>
      <c r="C190" s="126"/>
      <c r="D190" s="128">
        <v>345.21</v>
      </c>
      <c r="E190" s="126"/>
    </row>
    <row r="191" spans="1:5" x14ac:dyDescent="0.25">
      <c r="A191" s="139" t="s">
        <v>26</v>
      </c>
      <c r="B191" s="126"/>
      <c r="C191" s="126"/>
      <c r="D191" s="127">
        <v>59579.15</v>
      </c>
      <c r="E191" s="126"/>
    </row>
    <row r="192" spans="1:5" x14ac:dyDescent="0.25">
      <c r="A192" s="139" t="s">
        <v>36</v>
      </c>
      <c r="B192" s="126"/>
      <c r="C192" s="126"/>
      <c r="D192" s="127">
        <v>1000</v>
      </c>
      <c r="E192" s="126"/>
    </row>
    <row r="193" spans="1:5" x14ac:dyDescent="0.25">
      <c r="A193" s="139" t="s">
        <v>42</v>
      </c>
      <c r="B193" s="126"/>
      <c r="C193" s="126"/>
      <c r="D193" s="128">
        <v>648.94000000000005</v>
      </c>
      <c r="E193" s="126"/>
    </row>
    <row r="194" spans="1:5" x14ac:dyDescent="0.25">
      <c r="A194" s="139" t="s">
        <v>44</v>
      </c>
      <c r="B194" s="126"/>
      <c r="C194" s="126"/>
      <c r="D194" s="127">
        <v>1230</v>
      </c>
      <c r="E194" s="126"/>
    </row>
    <row r="195" spans="1:5" x14ac:dyDescent="0.25">
      <c r="A195" s="109" t="s">
        <v>182</v>
      </c>
      <c r="B195" s="110">
        <v>223870</v>
      </c>
      <c r="C195" s="110">
        <v>223870</v>
      </c>
      <c r="D195" s="110">
        <v>184580.66</v>
      </c>
      <c r="E195" s="111">
        <v>82.45</v>
      </c>
    </row>
    <row r="196" spans="1:5" x14ac:dyDescent="0.25">
      <c r="A196" s="118" t="s">
        <v>100</v>
      </c>
      <c r="B196" s="119">
        <v>1000</v>
      </c>
      <c r="C196" s="119">
        <v>1000</v>
      </c>
      <c r="D196" s="120"/>
      <c r="E196" s="120"/>
    </row>
    <row r="197" spans="1:5" x14ac:dyDescent="0.25">
      <c r="A197" s="138" t="s">
        <v>61</v>
      </c>
      <c r="B197" s="114">
        <v>1000</v>
      </c>
      <c r="C197" s="114">
        <v>1000</v>
      </c>
      <c r="D197" s="115">
        <v>0</v>
      </c>
      <c r="E197" s="115">
        <v>0</v>
      </c>
    </row>
    <row r="198" spans="1:5" x14ac:dyDescent="0.25">
      <c r="A198" s="118" t="s">
        <v>99</v>
      </c>
      <c r="B198" s="119">
        <v>114800</v>
      </c>
      <c r="C198" s="119">
        <v>114800</v>
      </c>
      <c r="D198" s="119">
        <v>111959.16</v>
      </c>
      <c r="E198" s="121">
        <v>97.53</v>
      </c>
    </row>
    <row r="199" spans="1:5" x14ac:dyDescent="0.25">
      <c r="A199" s="138" t="s">
        <v>61</v>
      </c>
      <c r="B199" s="114">
        <v>14035</v>
      </c>
      <c r="C199" s="114">
        <v>14035</v>
      </c>
      <c r="D199" s="114">
        <v>11198.36</v>
      </c>
      <c r="E199" s="115">
        <v>79.790000000000006</v>
      </c>
    </row>
    <row r="200" spans="1:5" x14ac:dyDescent="0.25">
      <c r="A200" s="139" t="s">
        <v>63</v>
      </c>
      <c r="B200" s="126"/>
      <c r="C200" s="126"/>
      <c r="D200" s="127">
        <v>9402.02</v>
      </c>
      <c r="E200" s="126"/>
    </row>
    <row r="201" spans="1:5" x14ac:dyDescent="0.25">
      <c r="A201" s="139" t="s">
        <v>65</v>
      </c>
      <c r="B201" s="126"/>
      <c r="C201" s="126"/>
      <c r="D201" s="128">
        <v>79.989999999999995</v>
      </c>
      <c r="E201" s="126"/>
    </row>
    <row r="202" spans="1:5" x14ac:dyDescent="0.25">
      <c r="A202" s="139" t="s">
        <v>122</v>
      </c>
      <c r="B202" s="126"/>
      <c r="C202" s="126"/>
      <c r="D202" s="127">
        <v>1716.35</v>
      </c>
      <c r="E202" s="126"/>
    </row>
    <row r="203" spans="1:5" x14ac:dyDescent="0.25">
      <c r="A203" s="138" t="s">
        <v>66</v>
      </c>
      <c r="B203" s="114">
        <v>100765</v>
      </c>
      <c r="C203" s="114">
        <v>100765</v>
      </c>
      <c r="D203" s="114">
        <v>100760.8</v>
      </c>
      <c r="E203" s="115">
        <v>100</v>
      </c>
    </row>
    <row r="204" spans="1:5" x14ac:dyDescent="0.25">
      <c r="A204" s="139" t="s">
        <v>68</v>
      </c>
      <c r="B204" s="126"/>
      <c r="C204" s="126"/>
      <c r="D204" s="127">
        <v>100760.8</v>
      </c>
      <c r="E204" s="126"/>
    </row>
    <row r="205" spans="1:5" x14ac:dyDescent="0.25">
      <c r="A205" s="118" t="s">
        <v>98</v>
      </c>
      <c r="B205" s="119">
        <v>105000</v>
      </c>
      <c r="C205" s="119">
        <v>105000</v>
      </c>
      <c r="D205" s="119">
        <v>72621.5</v>
      </c>
      <c r="E205" s="121">
        <v>69.16</v>
      </c>
    </row>
    <row r="206" spans="1:5" x14ac:dyDescent="0.25">
      <c r="A206" s="138" t="s">
        <v>61</v>
      </c>
      <c r="B206" s="114">
        <v>15000</v>
      </c>
      <c r="C206" s="114">
        <v>15000</v>
      </c>
      <c r="D206" s="115">
        <v>0</v>
      </c>
      <c r="E206" s="115">
        <v>0</v>
      </c>
    </row>
    <row r="207" spans="1:5" x14ac:dyDescent="0.25">
      <c r="A207" s="138" t="s">
        <v>66</v>
      </c>
      <c r="B207" s="114">
        <v>90000</v>
      </c>
      <c r="C207" s="114">
        <v>90000</v>
      </c>
      <c r="D207" s="114">
        <v>72621.5</v>
      </c>
      <c r="E207" s="115">
        <v>80.69</v>
      </c>
    </row>
    <row r="208" spans="1:5" x14ac:dyDescent="0.25">
      <c r="A208" s="139" t="s">
        <v>68</v>
      </c>
      <c r="B208" s="126"/>
      <c r="C208" s="126"/>
      <c r="D208" s="127">
        <v>72621.5</v>
      </c>
      <c r="E208" s="126"/>
    </row>
    <row r="209" spans="1:5" x14ac:dyDescent="0.25">
      <c r="A209" s="118" t="s">
        <v>109</v>
      </c>
      <c r="B209" s="119">
        <v>3000</v>
      </c>
      <c r="C209" s="119">
        <v>3000</v>
      </c>
      <c r="D209" s="120"/>
      <c r="E209" s="120"/>
    </row>
    <row r="210" spans="1:5" x14ac:dyDescent="0.25">
      <c r="A210" s="138" t="s">
        <v>61</v>
      </c>
      <c r="B210" s="114">
        <v>3000</v>
      </c>
      <c r="C210" s="114">
        <v>3000</v>
      </c>
      <c r="D210" s="115">
        <v>0</v>
      </c>
      <c r="E210" s="115">
        <v>0</v>
      </c>
    </row>
    <row r="211" spans="1:5" x14ac:dyDescent="0.25">
      <c r="A211" s="118" t="s">
        <v>160</v>
      </c>
      <c r="B211" s="121">
        <v>70</v>
      </c>
      <c r="C211" s="121">
        <v>70</v>
      </c>
      <c r="D211" s="120"/>
      <c r="E211" s="120"/>
    </row>
    <row r="212" spans="1:5" x14ac:dyDescent="0.25">
      <c r="A212" s="138" t="s">
        <v>61</v>
      </c>
      <c r="B212" s="115">
        <v>70</v>
      </c>
      <c r="C212" s="115">
        <v>70</v>
      </c>
      <c r="D212" s="115">
        <v>0</v>
      </c>
      <c r="E212" s="115">
        <v>0</v>
      </c>
    </row>
  </sheetData>
  <mergeCells count="4">
    <mergeCell ref="A1:E1"/>
    <mergeCell ref="A3:E3"/>
    <mergeCell ref="A5:E5"/>
    <mergeCell ref="A7:G7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9" firstPageNumber="15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9</vt:i4>
      </vt:variant>
    </vt:vector>
  </HeadingPairs>
  <TitlesOfParts>
    <vt:vector size="16" baseType="lpstr">
      <vt:lpstr>Sažetak </vt:lpstr>
      <vt:lpstr>P i R -Tablica 1.</vt:lpstr>
      <vt:lpstr>P i R -Tablica 2.</vt:lpstr>
      <vt:lpstr>R -Tablica 3.</vt:lpstr>
      <vt:lpstr>Rač fin-Tablica 4.</vt:lpstr>
      <vt:lpstr>Rač fin-Tablica 5.</vt:lpstr>
      <vt:lpstr>Posebni dio-Tablica 6.</vt:lpstr>
      <vt:lpstr>'P i R -Tablica 1.'!Ispis_naslova</vt:lpstr>
      <vt:lpstr>'P i R -Tablica 2.'!Ispis_naslova</vt:lpstr>
      <vt:lpstr>'Posebni dio-Tablica 6.'!Ispis_naslova</vt:lpstr>
      <vt:lpstr>'R -Tablica 3.'!Ispis_naslova</vt:lpstr>
      <vt:lpstr>'P i R -Tablica 1.'!Podrucje_ispisa</vt:lpstr>
      <vt:lpstr>'P i R -Tablica 2.'!Podrucje_ispisa</vt:lpstr>
      <vt:lpstr>'R -Tablica 3.'!Podrucje_ispisa</vt:lpstr>
      <vt:lpstr>'Rač fin-Tablica 5.'!Podrucje_ispisa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Tina Prašnički</dc:creator>
  <cp:lastModifiedBy>Racunovodstvo</cp:lastModifiedBy>
  <cp:lastPrinted>2026-04-16T09:46:59Z</cp:lastPrinted>
  <dcterms:created xsi:type="dcterms:W3CDTF">2018-03-15T13:07:00Z</dcterms:created>
  <dcterms:modified xsi:type="dcterms:W3CDTF">2026-05-19T11:49:59Z</dcterms:modified>
</cp:coreProperties>
</file>